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360" windowWidth="15075" windowHeight="4440"/>
  </bookViews>
  <sheets>
    <sheet name="PROVISIONALES" sheetId="5" r:id="rId1"/>
    <sheet name="DEFINITIVAS" sheetId="6" r:id="rId2"/>
    <sheet name="SALDO AJUSTES" sheetId="8" r:id="rId3"/>
  </sheets>
  <calcPr calcId="152511"/>
</workbook>
</file>

<file path=xl/calcChain.xml><?xml version="1.0" encoding="utf-8"?>
<calcChain xmlns="http://schemas.openxmlformats.org/spreadsheetml/2006/main">
  <c r="C9" i="5" l="1"/>
  <c r="C10" i="5"/>
  <c r="C11" i="5"/>
  <c r="C12" i="5"/>
  <c r="C13" i="5"/>
  <c r="C14" i="5"/>
  <c r="C15" i="5"/>
  <c r="C16" i="5"/>
  <c r="C17" i="5"/>
  <c r="C18" i="5"/>
  <c r="C19" i="5"/>
  <c r="C20" i="5"/>
  <c r="C21" i="5"/>
  <c r="C22" i="5"/>
  <c r="C23" i="5"/>
  <c r="C24" i="5"/>
  <c r="C25" i="5"/>
  <c r="C26" i="5"/>
  <c r="C27" i="5"/>
  <c r="C28" i="5"/>
  <c r="E9" i="5"/>
  <c r="E10" i="5"/>
  <c r="E11" i="5"/>
  <c r="E12" i="5"/>
  <c r="E13" i="5"/>
  <c r="E14" i="5"/>
  <c r="E15" i="5"/>
  <c r="E16" i="5"/>
  <c r="E17" i="5"/>
  <c r="E18" i="5"/>
  <c r="E19" i="5"/>
  <c r="E20" i="5"/>
  <c r="E21" i="5"/>
  <c r="E22" i="5"/>
  <c r="E23" i="5"/>
  <c r="E24" i="5"/>
  <c r="E25" i="5"/>
  <c r="E26" i="5"/>
  <c r="E27" i="5"/>
  <c r="E28" i="5"/>
  <c r="G9" i="5"/>
  <c r="G10" i="5"/>
  <c r="G11" i="5"/>
  <c r="G12" i="5"/>
  <c r="G13" i="5"/>
  <c r="G14" i="5"/>
  <c r="G15" i="5"/>
  <c r="G16" i="5"/>
  <c r="G17" i="5"/>
  <c r="G18" i="5"/>
  <c r="G19" i="5"/>
  <c r="G20" i="5"/>
  <c r="G21" i="5"/>
  <c r="G22" i="5"/>
  <c r="G23" i="5"/>
  <c r="G24" i="5"/>
  <c r="G25" i="5"/>
  <c r="G26" i="5"/>
  <c r="G27" i="5"/>
  <c r="G28" i="5"/>
  <c r="I9" i="5"/>
  <c r="I10" i="5"/>
  <c r="I11" i="5"/>
  <c r="I12" i="5"/>
  <c r="I13" i="5"/>
  <c r="I14" i="5"/>
  <c r="I15" i="5"/>
  <c r="I16" i="5"/>
  <c r="I17" i="5"/>
  <c r="I18" i="5"/>
  <c r="I19" i="5"/>
  <c r="I20" i="5"/>
  <c r="I21" i="5"/>
  <c r="I22" i="5"/>
  <c r="I23" i="5"/>
  <c r="I24" i="5"/>
  <c r="I25" i="5"/>
  <c r="I26" i="5"/>
  <c r="I27" i="5"/>
  <c r="I28" i="5"/>
  <c r="I11" i="6" l="1"/>
  <c r="I12" i="6"/>
  <c r="I13" i="6"/>
  <c r="I14" i="6"/>
  <c r="I15" i="6"/>
  <c r="I16" i="6"/>
  <c r="I17" i="6"/>
  <c r="I18" i="6"/>
  <c r="I19" i="6"/>
  <c r="I20" i="6"/>
  <c r="I21" i="6"/>
  <c r="I22" i="6"/>
  <c r="I23" i="6"/>
  <c r="I24" i="6"/>
  <c r="I25" i="6"/>
  <c r="I26" i="6"/>
  <c r="I27" i="6"/>
  <c r="I28" i="6"/>
  <c r="I29" i="6"/>
  <c r="I10" i="6"/>
  <c r="G11" i="6"/>
  <c r="G12" i="6"/>
  <c r="G13" i="6"/>
  <c r="G14" i="6"/>
  <c r="G15" i="6"/>
  <c r="G16" i="6"/>
  <c r="G17" i="6"/>
  <c r="G18" i="6"/>
  <c r="G19" i="6"/>
  <c r="G20" i="6"/>
  <c r="G21" i="6"/>
  <c r="G22" i="6"/>
  <c r="G23" i="6"/>
  <c r="G24" i="6"/>
  <c r="G25" i="6"/>
  <c r="G26" i="6"/>
  <c r="G27" i="6"/>
  <c r="G28" i="6"/>
  <c r="G29" i="6"/>
  <c r="G10" i="6"/>
  <c r="E11" i="6"/>
  <c r="E12" i="6"/>
  <c r="E13" i="6"/>
  <c r="E14" i="6"/>
  <c r="E15" i="6"/>
  <c r="E16" i="6"/>
  <c r="E17" i="6"/>
  <c r="E18" i="6"/>
  <c r="E19" i="6"/>
  <c r="E20" i="6"/>
  <c r="E21" i="6"/>
  <c r="E22" i="6"/>
  <c r="E23" i="6"/>
  <c r="E24" i="6"/>
  <c r="E25" i="6"/>
  <c r="E26" i="6"/>
  <c r="E27" i="6"/>
  <c r="E28" i="6"/>
  <c r="E29" i="6"/>
  <c r="E10" i="6"/>
  <c r="C11" i="6"/>
  <c r="C12" i="6"/>
  <c r="C13" i="6"/>
  <c r="C14" i="6"/>
  <c r="C15" i="6"/>
  <c r="C16" i="6"/>
  <c r="C17" i="6"/>
  <c r="C18" i="6"/>
  <c r="C19" i="6"/>
  <c r="C20" i="6"/>
  <c r="C21" i="6"/>
  <c r="C22" i="6"/>
  <c r="C23" i="6"/>
  <c r="C24" i="6"/>
  <c r="C25" i="6"/>
  <c r="C26" i="6"/>
  <c r="C27" i="6"/>
  <c r="C28" i="6"/>
  <c r="C29" i="6"/>
  <c r="C10" i="6"/>
  <c r="K21" i="5" l="1"/>
  <c r="B21" i="8" s="1"/>
  <c r="K15" i="5" l="1"/>
  <c r="B15" i="8" s="1"/>
  <c r="K18" i="5"/>
  <c r="B18" i="8" s="1"/>
  <c r="K17" i="5"/>
  <c r="B17" i="8" s="1"/>
  <c r="K28" i="5"/>
  <c r="B28" i="8" s="1"/>
  <c r="K12" i="5"/>
  <c r="B12" i="8" s="1"/>
  <c r="K27" i="5"/>
  <c r="B27" i="8" s="1"/>
  <c r="K11" i="5"/>
  <c r="B11" i="8" s="1"/>
  <c r="K14" i="5"/>
  <c r="B14" i="8" s="1"/>
  <c r="K25" i="5"/>
  <c r="B25" i="8" s="1"/>
  <c r="K24" i="5"/>
  <c r="B24" i="8" s="1"/>
  <c r="K23" i="5"/>
  <c r="B23" i="8" s="1"/>
  <c r="K26" i="5"/>
  <c r="B26" i="8" s="1"/>
  <c r="K10" i="5"/>
  <c r="B10" i="8" s="1"/>
  <c r="K20" i="5"/>
  <c r="B20" i="8" s="1"/>
  <c r="K19" i="5"/>
  <c r="B19" i="8" s="1"/>
  <c r="K22" i="5"/>
  <c r="B22" i="8" s="1"/>
  <c r="K9" i="5"/>
  <c r="B9" i="8" s="1"/>
  <c r="K13" i="5"/>
  <c r="B13" i="8" s="1"/>
  <c r="K16" i="5"/>
  <c r="B16" i="8" s="1"/>
  <c r="H29" i="5" l="1"/>
  <c r="K10" i="6" l="1"/>
  <c r="C9" i="8" s="1"/>
  <c r="D9" i="8" s="1"/>
  <c r="K12" i="6"/>
  <c r="C11" i="8" s="1"/>
  <c r="D11" i="8" s="1"/>
  <c r="K11" i="6"/>
  <c r="C10" i="8" s="1"/>
  <c r="D10" i="8" s="1"/>
  <c r="K14" i="6"/>
  <c r="C13" i="8" s="1"/>
  <c r="D13" i="8" s="1"/>
  <c r="K17" i="6"/>
  <c r="C16" i="8" s="1"/>
  <c r="D16" i="8" s="1"/>
  <c r="K18" i="6"/>
  <c r="C17" i="8" s="1"/>
  <c r="D17" i="8" s="1"/>
  <c r="K20" i="6"/>
  <c r="C19" i="8" s="1"/>
  <c r="D19" i="8" s="1"/>
  <c r="K21" i="6"/>
  <c r="C20" i="8" s="1"/>
  <c r="D20" i="8" s="1"/>
  <c r="K22" i="6"/>
  <c r="C21" i="8" s="1"/>
  <c r="D21" i="8" s="1"/>
  <c r="K24" i="6"/>
  <c r="C23" i="8" s="1"/>
  <c r="D23" i="8" s="1"/>
  <c r="K25" i="6"/>
  <c r="C24" i="8" s="1"/>
  <c r="D24" i="8" s="1"/>
  <c r="K26" i="6"/>
  <c r="C25" i="8" s="1"/>
  <c r="D25" i="8" s="1"/>
  <c r="K28" i="6"/>
  <c r="C27" i="8" s="1"/>
  <c r="D27" i="8" s="1"/>
  <c r="K29" i="6"/>
  <c r="C28" i="8" s="1"/>
  <c r="D28" i="8" s="1"/>
  <c r="K23" i="6"/>
  <c r="C22" i="8" s="1"/>
  <c r="D22" i="8" s="1"/>
  <c r="K19" i="6"/>
  <c r="C18" i="8" s="1"/>
  <c r="D18" i="8" s="1"/>
  <c r="K15" i="6"/>
  <c r="C14" i="8" s="1"/>
  <c r="D14" i="8" s="1"/>
  <c r="K16" i="6"/>
  <c r="C15" i="8" s="1"/>
  <c r="D15" i="8" s="1"/>
  <c r="K13" i="6"/>
  <c r="C12" i="8" s="1"/>
  <c r="D12" i="8" s="1"/>
  <c r="K27" i="6"/>
  <c r="C26" i="8" s="1"/>
  <c r="D26" i="8" s="1"/>
  <c r="H30" i="6" l="1"/>
  <c r="C29" i="8" l="1"/>
  <c r="B29" i="8"/>
  <c r="F30" i="6"/>
  <c r="D30" i="6"/>
  <c r="B30" i="6"/>
  <c r="D29" i="8" l="1"/>
  <c r="K30" i="6"/>
  <c r="D29" i="5"/>
  <c r="F29" i="5"/>
  <c r="B29" i="5"/>
  <c r="J20" i="6" l="1"/>
  <c r="J19" i="6"/>
  <c r="J25" i="6"/>
  <c r="J18" i="6"/>
  <c r="J28" i="6"/>
  <c r="J16" i="6"/>
  <c r="J17" i="6"/>
  <c r="J22" i="6"/>
  <c r="J21" i="6"/>
  <c r="J29" i="6"/>
  <c r="J13" i="6"/>
  <c r="J10" i="6"/>
  <c r="J23" i="6"/>
  <c r="J27" i="6"/>
  <c r="J14" i="6"/>
  <c r="J24" i="6"/>
  <c r="J11" i="6"/>
  <c r="J15" i="6"/>
  <c r="J26" i="6"/>
  <c r="J12" i="6"/>
  <c r="K29" i="5"/>
  <c r="J28" i="5" s="1"/>
  <c r="J17" i="5" l="1"/>
  <c r="J22" i="5"/>
  <c r="J19" i="5"/>
  <c r="J16" i="5"/>
  <c r="J21" i="5"/>
  <c r="J10" i="5"/>
  <c r="J26" i="5"/>
  <c r="J23" i="5"/>
  <c r="J20" i="5"/>
  <c r="J25" i="5"/>
  <c r="J14" i="5"/>
  <c r="J11" i="5"/>
  <c r="J27" i="5"/>
  <c r="J24" i="5"/>
  <c r="J13" i="5"/>
  <c r="J9" i="5"/>
  <c r="J18" i="5"/>
  <c r="J15" i="5"/>
  <c r="J12" i="5"/>
  <c r="J30" i="6"/>
  <c r="J29" i="5" l="1"/>
</calcChain>
</file>

<file path=xl/sharedStrings.xml><?xml version="1.0" encoding="utf-8"?>
<sst xmlns="http://schemas.openxmlformats.org/spreadsheetml/2006/main" count="120" uniqueCount="45">
  <si>
    <t>MUNICIPIOS</t>
  </si>
  <si>
    <t>TOTAL</t>
  </si>
  <si>
    <t>ACAPONETA</t>
  </si>
  <si>
    <t>AHUACATLAN</t>
  </si>
  <si>
    <t>AMATLAN DE CAÑAS</t>
  </si>
  <si>
    <t>BAHIA DE BANDERAS</t>
  </si>
  <si>
    <t>COMPOSTELA</t>
  </si>
  <si>
    <t>EL NAYAR</t>
  </si>
  <si>
    <t>HUAJICORI</t>
  </si>
  <si>
    <t>IXTLAN DEL RIO</t>
  </si>
  <si>
    <t>JALA</t>
  </si>
  <si>
    <t>LA YESCA</t>
  </si>
  <si>
    <t>ROSAMORADA</t>
  </si>
  <si>
    <t>RUIZ</t>
  </si>
  <si>
    <t>SAN BLAS</t>
  </si>
  <si>
    <t>SANTA MARIA DEL ORO</t>
  </si>
  <si>
    <t>SANTIAGO IXCUINTLA</t>
  </si>
  <si>
    <t>TECUALA</t>
  </si>
  <si>
    <t>TEPIC</t>
  </si>
  <si>
    <t>TUXPAN</t>
  </si>
  <si>
    <t>XALISCO</t>
  </si>
  <si>
    <t>TOTAL DE PARTICIPACIONES FEDERALES DEFINITIVAS</t>
  </si>
  <si>
    <t>SALDO TOTAL</t>
  </si>
  <si>
    <t>FONDO GENERAL DE PARTICIPACIONES</t>
  </si>
  <si>
    <t>FONDO DE FOMENTO MUNICIPAL</t>
  </si>
  <si>
    <t>IMPUESTO ESPECIAL SOBRE PRODUCCION Y SERVICIOS</t>
  </si>
  <si>
    <t>SAN PEDRO LAGUNILLAS</t>
  </si>
  <si>
    <t>GOBIERNO DEL ESTADO DE NAYARIT</t>
  </si>
  <si>
    <t>SECRETARIA DE ADMINISTRACION Y FINANZAS</t>
  </si>
  <si>
    <t>SUBSECRETARIA DE INGRESOS</t>
  </si>
  <si>
    <t>ANEXO VI</t>
  </si>
  <si>
    <t>FONDO GENERAL DEPARTICIPACIONES</t>
  </si>
  <si>
    <t>PORCENTAJE</t>
  </si>
  <si>
    <t>MONTO</t>
  </si>
  <si>
    <t>ANEXO IV</t>
  </si>
  <si>
    <t>ANEXO V</t>
  </si>
  <si>
    <t>TOTAL DE PARTICIPACIONES FEDERALES PROVISIONALES</t>
  </si>
  <si>
    <t>FONDO DE FISCALIZACION Y RECAUDACION</t>
  </si>
  <si>
    <t>Las cifras pueden no coincidir debido al redondeo.</t>
  </si>
  <si>
    <t>SALDOS DERIVADOS DEL AJUSTE DE PARTICIPACIONES FEDERALES DEL EJERCICIO FISCAL 2016</t>
  </si>
  <si>
    <t>PORCENTAJES Y MONTOS DE PARCIPACIONES FEDERALES DEFINITIVAS CORRESPONDIENTES A LOS MUNICIPIOS PARA EL EJERCICIO FISCAL 2016</t>
  </si>
  <si>
    <t>De conformidad al acuerdo 02/2014 por lo que se expiden los lineamientos para la publicación a que se refiere el artículo 6o. de la Ley de Coordinación Fiscal, numeral III inciso e). El Ajuste Definitivo 2016  se descontó en el mes de junio de 2017</t>
  </si>
  <si>
    <t>De conformidad al acuerdo 02/2014 por lo que se expiden los lineamientos para la publicación a que se refiere el artículo 6o. de la Ley de Coordinación Fiscal, numeral III inciso e). El Tercer Ajuste Cuatrimestral 2016 se participó en el mes de Febrero de 2017 y  el Ajuste Definitivo 2016 se descontó en el mes de junio de 2017</t>
  </si>
  <si>
    <t>De conformidad al acuerdo 02/2014 por lo que se expiden los lineamientos para la publicación a que se refiere el artículo 6o. de la Ley de Coordinación Fiscal, numeral III inciso e). La diferencia de FOFIR del cuarto trimestre 2016 se participo en el mes de enero del 2017. El Tercer Ajuste Cuatrimestral 2016 se participó en el mes de Febrero de 2017.</t>
  </si>
  <si>
    <t>PORCENTAJES Y MONTOS DE PARTIPACIONES FEDERALES PROVISIONALES MINISTRADAS A LOS MUNICIPIOS PARA EL EJERCICIO FISCAL 2016</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</si>
</sst>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2]* #,##0.00_-;\-[$€-2]* #,##0.00_-;_-[$€-2]* &quot;-&quot;??_-"/>
    <numFmt numFmtId="165" formatCode="#,##0.000000"/>
  </numFmts>
  <fonts count="16" x14ac:knownFonts="1">
    <font>
      <sz val="12"/>
      <color theme="1"/>
      <name val="Arial"/>
      <family val="2"/>
    </font>
    <font>
      <sz val="10"/>
      <name val="Arial"/>
      <family val="2"/>
    </font>
    <font>
      <sz val="10"/>
      <name val="Arial"/>
      <family val="2"/>
    </font>
    <font>
      <b/>
      <sz val="13"/>
      <name val="Britannic Bold"/>
      <family val="2"/>
    </font>
    <font>
      <b/>
      <sz val="12"/>
      <name val="Britannic Bold"/>
      <family val="2"/>
    </font>
    <font>
      <b/>
      <sz val="11"/>
      <name val="Britannic Bold"/>
      <family val="2"/>
    </font>
    <font>
      <b/>
      <sz val="11"/>
      <color theme="1"/>
      <name val="Calibri"/>
      <family val="2"/>
      <scheme val="minor"/>
    </font>
    <font>
      <sz val="11"/>
      <color theme="1"/>
      <name val="Arial"/>
      <family val="2"/>
    </font>
    <font>
      <sz val="11"/>
      <name val="Arial"/>
      <family val="2"/>
    </font>
    <font>
      <b/>
      <sz val="11"/>
      <color theme="1"/>
      <name val="Arial"/>
      <family val="2"/>
    </font>
    <font>
      <b/>
      <sz val="10"/>
      <color theme="1"/>
      <name val="Arial"/>
      <family val="2"/>
    </font>
    <font>
      <sz val="10"/>
      <color theme="1"/>
      <name val="Arial"/>
      <family val="2"/>
    </font>
    <font>
      <b/>
      <sz val="13"/>
      <name val="Arial"/>
      <family val="2"/>
    </font>
    <font>
      <b/>
      <sz val="12"/>
      <name val="Arial"/>
      <family val="2"/>
    </font>
    <font>
      <b/>
      <sz val="11"/>
      <name val="Arial"/>
      <family val="2"/>
    </font>
    <font>
      <b/>
      <sz val="10"/>
      <name val="Britannic Bold"/>
      <family val="2"/>
    </font>
  </fonts>
  <fills count="2">
    <fill>
      <patternFill patternType="none"/>
    </fill>
    <fill>
      <patternFill patternType="gray125"/>
    </fill>
  </fills>
  <borders count="31">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bottom style="medium">
        <color indexed="64"/>
      </bottom>
      <diagonal/>
    </border>
  </borders>
  <cellStyleXfs count="6">
    <xf numFmtId="0" fontId="0" fillId="0" borderId="0"/>
    <xf numFmtId="0" fontId="1" fillId="0" borderId="0"/>
    <xf numFmtId="164" fontId="2" fillId="0" borderId="0" applyFont="0" applyFill="0" applyBorder="0" applyAlignment="0" applyProtection="0"/>
    <xf numFmtId="0" fontId="2" fillId="0" borderId="0"/>
    <xf numFmtId="164" fontId="2" fillId="0" borderId="0" applyFont="0" applyFill="0" applyBorder="0" applyAlignment="0" applyProtection="0"/>
    <xf numFmtId="164" fontId="1" fillId="0" borderId="0" applyFont="0" applyFill="0" applyBorder="0" applyAlignment="0" applyProtection="0"/>
  </cellStyleXfs>
  <cellXfs count="100">
    <xf numFmtId="0" fontId="0" fillId="0" borderId="0" xfId="0"/>
    <xf numFmtId="0" fontId="7" fillId="0" borderId="0" xfId="0" applyFont="1"/>
    <xf numFmtId="0" fontId="8" fillId="0" borderId="6" xfId="3" applyFont="1" applyBorder="1" applyAlignment="1">
      <alignment vertical="center"/>
    </xf>
    <xf numFmtId="0" fontId="8" fillId="0" borderId="12" xfId="3" applyFont="1" applyBorder="1" applyAlignment="1">
      <alignment vertical="center"/>
    </xf>
    <xf numFmtId="0" fontId="8" fillId="0" borderId="9" xfId="3" applyFont="1" applyBorder="1" applyAlignment="1">
      <alignment vertical="center"/>
    </xf>
    <xf numFmtId="0" fontId="9" fillId="0" borderId="0" xfId="0" applyFont="1" applyAlignment="1">
      <alignment horizontal="right"/>
    </xf>
    <xf numFmtId="0" fontId="7" fillId="0" borderId="0" xfId="0" applyFont="1" applyAlignment="1">
      <alignment horizontal="center" vertical="center"/>
    </xf>
    <xf numFmtId="4" fontId="7" fillId="0" borderId="0" xfId="0" applyNumberFormat="1" applyFont="1"/>
    <xf numFmtId="10" fontId="7" fillId="0" borderId="0" xfId="0" applyNumberFormat="1" applyFont="1"/>
    <xf numFmtId="0" fontId="8" fillId="0" borderId="0" xfId="3" applyFont="1" applyBorder="1" applyAlignment="1">
      <alignment vertical="center"/>
    </xf>
    <xf numFmtId="4" fontId="7" fillId="0" borderId="0" xfId="0" applyNumberFormat="1" applyFont="1" applyBorder="1"/>
    <xf numFmtId="4" fontId="7" fillId="0" borderId="0" xfId="0" applyNumberFormat="1" applyFont="1" applyFill="1"/>
    <xf numFmtId="3" fontId="7" fillId="0" borderId="7" xfId="0" applyNumberFormat="1" applyFont="1" applyBorder="1"/>
    <xf numFmtId="3" fontId="7" fillId="0" borderId="2" xfId="0" applyNumberFormat="1" applyFont="1" applyBorder="1"/>
    <xf numFmtId="3" fontId="7" fillId="0" borderId="10" xfId="0" applyNumberFormat="1" applyFont="1" applyBorder="1"/>
    <xf numFmtId="3" fontId="7" fillId="0" borderId="8" xfId="0" applyNumberFormat="1" applyFont="1" applyBorder="1" applyAlignment="1">
      <alignment horizontal="right"/>
    </xf>
    <xf numFmtId="3" fontId="7" fillId="0" borderId="13" xfId="0" applyNumberFormat="1" applyFont="1" applyBorder="1" applyAlignment="1">
      <alignment horizontal="right"/>
    </xf>
    <xf numFmtId="3" fontId="7" fillId="0" borderId="11" xfId="0" applyNumberFormat="1" applyFont="1" applyBorder="1" applyAlignment="1">
      <alignment horizontal="right"/>
    </xf>
    <xf numFmtId="0" fontId="1" fillId="0" borderId="6" xfId="3" applyFont="1" applyBorder="1" applyAlignment="1">
      <alignment vertical="center"/>
    </xf>
    <xf numFmtId="165" fontId="11" fillId="0" borderId="7" xfId="0" applyNumberFormat="1" applyFont="1" applyBorder="1" applyAlignment="1">
      <alignment horizontal="center"/>
    </xf>
    <xf numFmtId="3" fontId="11" fillId="0" borderId="7" xfId="0" applyNumberFormat="1" applyFont="1" applyBorder="1"/>
    <xf numFmtId="165" fontId="11" fillId="0" borderId="7" xfId="0" applyNumberFormat="1" applyFont="1" applyFill="1" applyBorder="1" applyAlignment="1">
      <alignment horizontal="center"/>
    </xf>
    <xf numFmtId="3" fontId="11" fillId="0" borderId="7" xfId="0" applyNumberFormat="1" applyFont="1" applyFill="1" applyBorder="1"/>
    <xf numFmtId="3" fontId="11" fillId="0" borderId="8" xfId="0" applyNumberFormat="1" applyFont="1" applyBorder="1"/>
    <xf numFmtId="0" fontId="1" fillId="0" borderId="12" xfId="3" applyFont="1" applyBorder="1" applyAlignment="1">
      <alignment vertical="center"/>
    </xf>
    <xf numFmtId="165" fontId="11" fillId="0" borderId="2" xfId="0" applyNumberFormat="1" applyFont="1" applyBorder="1" applyAlignment="1">
      <alignment horizontal="center"/>
    </xf>
    <xf numFmtId="3" fontId="11" fillId="0" borderId="2" xfId="0" applyNumberFormat="1" applyFont="1" applyBorder="1"/>
    <xf numFmtId="165" fontId="11" fillId="0" borderId="2" xfId="0" applyNumberFormat="1" applyFont="1" applyFill="1" applyBorder="1" applyAlignment="1">
      <alignment horizontal="center"/>
    </xf>
    <xf numFmtId="3" fontId="11" fillId="0" borderId="2" xfId="0" applyNumberFormat="1" applyFont="1" applyFill="1" applyBorder="1"/>
    <xf numFmtId="3" fontId="11" fillId="0" borderId="13" xfId="0" applyNumberFormat="1" applyFont="1" applyBorder="1"/>
    <xf numFmtId="0" fontId="1" fillId="0" borderId="9" xfId="3" applyFont="1" applyBorder="1" applyAlignment="1">
      <alignment vertical="center"/>
    </xf>
    <xf numFmtId="165" fontId="11" fillId="0" borderId="10" xfId="0" applyNumberFormat="1" applyFont="1" applyBorder="1" applyAlignment="1">
      <alignment horizontal="center"/>
    </xf>
    <xf numFmtId="3" fontId="11" fillId="0" borderId="10" xfId="0" applyNumberFormat="1" applyFont="1" applyBorder="1"/>
    <xf numFmtId="165" fontId="11" fillId="0" borderId="10" xfId="0" applyNumberFormat="1" applyFont="1" applyFill="1" applyBorder="1" applyAlignment="1">
      <alignment horizontal="center"/>
    </xf>
    <xf numFmtId="3" fontId="11" fillId="0" borderId="10" xfId="0" applyNumberFormat="1" applyFont="1" applyFill="1" applyBorder="1"/>
    <xf numFmtId="3" fontId="11" fillId="0" borderId="11" xfId="0" applyNumberFormat="1" applyFont="1" applyBorder="1"/>
    <xf numFmtId="0" fontId="11" fillId="0" borderId="0" xfId="0" applyFont="1"/>
    <xf numFmtId="4" fontId="11" fillId="0" borderId="0" xfId="0" applyNumberFormat="1" applyFont="1"/>
    <xf numFmtId="0" fontId="1" fillId="0" borderId="0" xfId="3" applyFont="1" applyBorder="1" applyAlignment="1">
      <alignment vertical="center"/>
    </xf>
    <xf numFmtId="0" fontId="10" fillId="0" borderId="0" xfId="0" applyFont="1" applyBorder="1" applyAlignment="1"/>
    <xf numFmtId="4" fontId="11" fillId="0" borderId="0" xfId="0" applyNumberFormat="1" applyFont="1" applyBorder="1"/>
    <xf numFmtId="0" fontId="10" fillId="0" borderId="0" xfId="0" applyFont="1" applyAlignment="1"/>
    <xf numFmtId="0" fontId="11" fillId="0" borderId="0" xfId="0" applyFont="1" applyBorder="1"/>
    <xf numFmtId="4" fontId="11" fillId="0" borderId="0" xfId="0" applyNumberFormat="1" applyFont="1" applyBorder="1" applyAlignment="1">
      <alignment horizontal="right"/>
    </xf>
    <xf numFmtId="0" fontId="10" fillId="0" borderId="0" xfId="0" applyFont="1" applyAlignment="1">
      <alignment horizontal="center"/>
    </xf>
    <xf numFmtId="0" fontId="10" fillId="0" borderId="0" xfId="0" applyFont="1" applyAlignment="1">
      <alignment horizontal="right"/>
    </xf>
    <xf numFmtId="3" fontId="11" fillId="0" borderId="21" xfId="0" applyNumberFormat="1" applyFont="1" applyBorder="1"/>
    <xf numFmtId="3" fontId="11" fillId="0" borderId="18" xfId="0" applyNumberFormat="1" applyFont="1" applyBorder="1"/>
    <xf numFmtId="3" fontId="11" fillId="0" borderId="0" xfId="0" applyNumberFormat="1" applyFont="1"/>
    <xf numFmtId="165" fontId="11" fillId="0" borderId="25" xfId="0" applyNumberFormat="1" applyFont="1" applyBorder="1" applyAlignment="1">
      <alignment horizontal="center"/>
    </xf>
    <xf numFmtId="165" fontId="11" fillId="0" borderId="26" xfId="0" applyNumberFormat="1" applyFont="1" applyBorder="1" applyAlignment="1">
      <alignment horizontal="center"/>
    </xf>
    <xf numFmtId="0" fontId="1" fillId="0" borderId="27" xfId="3" applyFont="1" applyBorder="1" applyAlignment="1">
      <alignment vertical="center"/>
    </xf>
    <xf numFmtId="165" fontId="11" fillId="0" borderId="28" xfId="0" applyNumberFormat="1" applyFont="1" applyBorder="1" applyAlignment="1">
      <alignment horizontal="center"/>
    </xf>
    <xf numFmtId="3" fontId="11" fillId="0" borderId="28" xfId="0" applyNumberFormat="1" applyFont="1" applyBorder="1"/>
    <xf numFmtId="165" fontId="11" fillId="0" borderId="28" xfId="0" applyNumberFormat="1" applyFont="1" applyFill="1" applyBorder="1" applyAlignment="1">
      <alignment horizontal="center"/>
    </xf>
    <xf numFmtId="3" fontId="11" fillId="0" borderId="28" xfId="0" applyNumberFormat="1" applyFont="1" applyFill="1" applyBorder="1"/>
    <xf numFmtId="165" fontId="11" fillId="0" borderId="29" xfId="0" applyNumberFormat="1" applyFont="1" applyBorder="1" applyAlignment="1">
      <alignment horizontal="center"/>
    </xf>
    <xf numFmtId="0" fontId="10" fillId="0" borderId="1" xfId="0" applyFont="1" applyFill="1" applyBorder="1" applyAlignment="1">
      <alignment horizontal="center" vertical="center"/>
    </xf>
    <xf numFmtId="0" fontId="10" fillId="0" borderId="1" xfId="0" applyFont="1" applyFill="1" applyBorder="1" applyAlignment="1">
      <alignment horizontal="center" vertical="center" wrapText="1"/>
    </xf>
    <xf numFmtId="0" fontId="10" fillId="0" borderId="18" xfId="0" applyFont="1" applyFill="1" applyBorder="1" applyAlignment="1">
      <alignment horizontal="center" vertical="center"/>
    </xf>
    <xf numFmtId="0" fontId="10" fillId="0" borderId="3" xfId="0" applyFont="1" applyFill="1" applyBorder="1"/>
    <xf numFmtId="165" fontId="10" fillId="0" borderId="4" xfId="0" applyNumberFormat="1" applyFont="1" applyFill="1" applyBorder="1" applyAlignment="1">
      <alignment horizontal="center"/>
    </xf>
    <xf numFmtId="3" fontId="10" fillId="0" borderId="4" xfId="0" applyNumberFormat="1" applyFont="1" applyFill="1" applyBorder="1" applyAlignment="1">
      <alignment horizontal="center"/>
    </xf>
    <xf numFmtId="3" fontId="10" fillId="0" borderId="5" xfId="0" applyNumberFormat="1" applyFont="1" applyFill="1" applyBorder="1"/>
    <xf numFmtId="0" fontId="10" fillId="0" borderId="10" xfId="0" applyFont="1" applyFill="1" applyBorder="1" applyAlignment="1">
      <alignment horizontal="center" vertical="center"/>
    </xf>
    <xf numFmtId="0" fontId="10" fillId="0" borderId="10" xfId="0" applyFont="1" applyFill="1" applyBorder="1" applyAlignment="1">
      <alignment horizontal="center" vertical="center" wrapText="1"/>
    </xf>
    <xf numFmtId="0" fontId="10" fillId="0" borderId="11" xfId="0" applyFont="1" applyFill="1" applyBorder="1" applyAlignment="1">
      <alignment horizontal="center" vertical="center"/>
    </xf>
    <xf numFmtId="165" fontId="10" fillId="0" borderId="20" xfId="0" applyNumberFormat="1" applyFont="1" applyFill="1" applyBorder="1" applyAlignment="1">
      <alignment horizontal="center"/>
    </xf>
    <xf numFmtId="3" fontId="10" fillId="0" borderId="19" xfId="0" applyNumberFormat="1" applyFont="1" applyFill="1" applyBorder="1"/>
    <xf numFmtId="0" fontId="9" fillId="0" borderId="3" xfId="0" applyFont="1" applyFill="1" applyBorder="1"/>
    <xf numFmtId="3" fontId="9" fillId="0" borderId="4" xfId="0" applyNumberFormat="1" applyFont="1" applyFill="1" applyBorder="1" applyAlignment="1">
      <alignment horizontal="right"/>
    </xf>
    <xf numFmtId="3" fontId="9" fillId="0" borderId="5" xfId="0" applyNumberFormat="1" applyFont="1" applyFill="1" applyBorder="1" applyAlignment="1">
      <alignment horizontal="right"/>
    </xf>
    <xf numFmtId="3" fontId="10" fillId="0" borderId="0" xfId="0" applyNumberFormat="1" applyFont="1" applyAlignment="1">
      <alignment horizontal="center"/>
    </xf>
    <xf numFmtId="0" fontId="1" fillId="0" borderId="0" xfId="3" applyFont="1" applyBorder="1" applyAlignment="1">
      <alignment horizontal="left" vertical="justify"/>
    </xf>
    <xf numFmtId="0" fontId="12" fillId="0" borderId="0" xfId="0" applyFont="1" applyAlignment="1">
      <alignment horizontal="center"/>
    </xf>
    <xf numFmtId="0" fontId="13" fillId="0" borderId="0" xfId="0" applyFont="1" applyAlignment="1">
      <alignment horizontal="center"/>
    </xf>
    <xf numFmtId="0" fontId="10" fillId="0" borderId="6" xfId="0" applyFont="1" applyFill="1" applyBorder="1" applyAlignment="1">
      <alignment horizontal="center" vertical="center"/>
    </xf>
    <xf numFmtId="0" fontId="10" fillId="0" borderId="24" xfId="0" applyFont="1" applyFill="1" applyBorder="1" applyAlignment="1">
      <alignment horizontal="center" vertical="center"/>
    </xf>
    <xf numFmtId="0" fontId="10" fillId="0" borderId="22" xfId="0" applyFont="1" applyFill="1" applyBorder="1" applyAlignment="1">
      <alignment horizontal="center" vertical="justify"/>
    </xf>
    <xf numFmtId="0" fontId="10" fillId="0" borderId="23" xfId="0" applyFont="1" applyFill="1" applyBorder="1" applyAlignment="1">
      <alignment horizontal="center" vertical="justify"/>
    </xf>
    <xf numFmtId="0" fontId="10" fillId="0" borderId="7" xfId="0" applyFont="1" applyFill="1" applyBorder="1" applyAlignment="1">
      <alignment horizontal="center" vertical="justify"/>
    </xf>
    <xf numFmtId="0" fontId="14" fillId="0" borderId="0" xfId="0" applyFont="1" applyAlignment="1">
      <alignment horizontal="center"/>
    </xf>
    <xf numFmtId="0" fontId="10" fillId="0" borderId="7" xfId="0" applyFont="1" applyFill="1" applyBorder="1" applyAlignment="1">
      <alignment horizontal="center" vertical="center"/>
    </xf>
    <xf numFmtId="0" fontId="10" fillId="0" borderId="8" xfId="0" applyFont="1" applyFill="1" applyBorder="1" applyAlignment="1">
      <alignment horizontal="center" vertical="center"/>
    </xf>
    <xf numFmtId="0" fontId="9" fillId="0" borderId="0" xfId="0" applyFont="1" applyAlignment="1">
      <alignment horizontal="center" vertical="justify"/>
    </xf>
    <xf numFmtId="0" fontId="11" fillId="0" borderId="0" xfId="0" applyFont="1" applyAlignment="1">
      <alignment horizontal="left" vertical="justify"/>
    </xf>
    <xf numFmtId="0" fontId="15" fillId="0" borderId="0" xfId="0" applyFont="1" applyAlignment="1">
      <alignment horizontal="center"/>
    </xf>
    <xf numFmtId="0" fontId="10" fillId="0" borderId="30" xfId="0" applyFont="1" applyFill="1" applyBorder="1" applyAlignment="1">
      <alignment horizontal="center" vertical="center"/>
    </xf>
    <xf numFmtId="0" fontId="10" fillId="0" borderId="0" xfId="0" applyFont="1" applyAlignment="1">
      <alignment horizontal="center" vertical="justify"/>
    </xf>
    <xf numFmtId="0" fontId="8" fillId="0" borderId="0" xfId="3" applyFont="1" applyBorder="1" applyAlignment="1">
      <alignment horizontal="justify" vertical="center"/>
    </xf>
    <xf numFmtId="0" fontId="3" fillId="0" borderId="0" xfId="0" applyFont="1" applyAlignment="1">
      <alignment horizontal="center"/>
    </xf>
    <xf numFmtId="0" fontId="4" fillId="0" borderId="0" xfId="0" applyFont="1" applyAlignment="1">
      <alignment horizontal="center"/>
    </xf>
    <xf numFmtId="0" fontId="5" fillId="0" borderId="0" xfId="0" applyFont="1" applyAlignment="1">
      <alignment horizontal="center"/>
    </xf>
    <xf numFmtId="0" fontId="9" fillId="0" borderId="0" xfId="0" applyFont="1" applyAlignment="1">
      <alignment horizontal="center" vertical="center"/>
    </xf>
    <xf numFmtId="0" fontId="10" fillId="0" borderId="14" xfId="0" applyFont="1" applyFill="1" applyBorder="1" applyAlignment="1">
      <alignment horizontal="center" vertical="justify"/>
    </xf>
    <xf numFmtId="0" fontId="10" fillId="0" borderId="15" xfId="0" applyFont="1" applyFill="1" applyBorder="1" applyAlignment="1">
      <alignment horizontal="center" vertical="justify"/>
    </xf>
    <xf numFmtId="0" fontId="10" fillId="0" borderId="16" xfId="0" applyFont="1" applyFill="1" applyBorder="1" applyAlignment="1">
      <alignment horizontal="center" vertical="center"/>
    </xf>
    <xf numFmtId="0" fontId="10" fillId="0" borderId="17" xfId="0" applyFont="1" applyFill="1" applyBorder="1" applyAlignment="1">
      <alignment horizontal="center" vertical="center"/>
    </xf>
    <xf numFmtId="0" fontId="6" fillId="0" borderId="6" xfId="0" applyFont="1" applyFill="1" applyBorder="1" applyAlignment="1">
      <alignment horizontal="center" vertical="center"/>
    </xf>
    <xf numFmtId="0" fontId="6" fillId="0" borderId="9" xfId="0" applyFont="1" applyFill="1" applyBorder="1" applyAlignment="1">
      <alignment horizontal="center" vertical="center"/>
    </xf>
  </cellXfs>
  <cellStyles count="6">
    <cellStyle name="Euro" xfId="2"/>
    <cellStyle name="Euro 2" xfId="4"/>
    <cellStyle name="Euro 3" xfId="5"/>
    <cellStyle name="Normal" xfId="0" builtinId="0"/>
    <cellStyle name="Normal 2" xfId="3"/>
    <cellStyle name="Normal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1423147</xdr:colOff>
      <xdr:row>3</xdr:row>
      <xdr:rowOff>171693</xdr:rowOff>
    </xdr:to>
    <xdr:pic>
      <xdr:nvPicPr>
        <xdr:cNvPr id="2" name="Imagen 1"/>
        <xdr:cNvPicPr>
          <a:picLocks noChangeAspect="1" noChangeArrowheads="1"/>
        </xdr:cNvPicPr>
      </xdr:nvPicPr>
      <xdr:blipFill>
        <a:blip xmlns:r="http://schemas.openxmlformats.org/officeDocument/2006/relationships" r:embed="rId1" cstate="print"/>
        <a:srcRect l="58662" t="28882" r="6717" b="49712"/>
        <a:stretch>
          <a:fillRect/>
        </a:stretch>
      </xdr:blipFill>
      <xdr:spPr bwMode="auto">
        <a:xfrm>
          <a:off x="0" y="0"/>
          <a:ext cx="1423147" cy="776811"/>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28575</xdr:colOff>
      <xdr:row>0</xdr:row>
      <xdr:rowOff>0</xdr:rowOff>
    </xdr:from>
    <xdr:to>
      <xdr:col>0</xdr:col>
      <xdr:colOff>1581150</xdr:colOff>
      <xdr:row>4</xdr:row>
      <xdr:rowOff>7294</xdr:rowOff>
    </xdr:to>
    <xdr:pic>
      <xdr:nvPicPr>
        <xdr:cNvPr id="2" name="Imagen 1"/>
        <xdr:cNvPicPr>
          <a:picLocks noChangeAspect="1" noChangeArrowheads="1"/>
        </xdr:cNvPicPr>
      </xdr:nvPicPr>
      <xdr:blipFill>
        <a:blip xmlns:r="http://schemas.openxmlformats.org/officeDocument/2006/relationships" r:embed="rId1" cstate="print"/>
        <a:srcRect l="58662" t="28882" r="6717" b="49712"/>
        <a:stretch>
          <a:fillRect/>
        </a:stretch>
      </xdr:blipFill>
      <xdr:spPr bwMode="auto">
        <a:xfrm>
          <a:off x="28575" y="0"/>
          <a:ext cx="1552575" cy="769294"/>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1</xdr:rowOff>
    </xdr:from>
    <xdr:to>
      <xdr:col>0</xdr:col>
      <xdr:colOff>1860665</xdr:colOff>
      <xdr:row>3</xdr:row>
      <xdr:rowOff>66676</xdr:rowOff>
    </xdr:to>
    <xdr:pic>
      <xdr:nvPicPr>
        <xdr:cNvPr id="2" name="Imagen 1"/>
        <xdr:cNvPicPr>
          <a:picLocks noChangeAspect="1" noChangeArrowheads="1"/>
        </xdr:cNvPicPr>
      </xdr:nvPicPr>
      <xdr:blipFill>
        <a:blip xmlns:r="http://schemas.openxmlformats.org/officeDocument/2006/relationships" r:embed="rId1" cstate="print"/>
        <a:srcRect l="58662" t="28882" r="6717" b="49712"/>
        <a:stretch>
          <a:fillRect/>
        </a:stretch>
      </xdr:blipFill>
      <xdr:spPr bwMode="auto">
        <a:xfrm>
          <a:off x="0" y="1"/>
          <a:ext cx="1860665" cy="64770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K41"/>
  <sheetViews>
    <sheetView tabSelected="1" zoomScale="85" zoomScaleNormal="85" workbookViewId="0">
      <selection activeCell="O17" sqref="O17"/>
    </sheetView>
  </sheetViews>
  <sheetFormatPr baseColWidth="10" defaultRowHeight="14.25" x14ac:dyDescent="0.2"/>
  <cols>
    <col min="1" max="1" width="19.44140625" style="1" customWidth="1"/>
    <col min="2" max="2" width="10.33203125" style="1" bestFit="1" customWidth="1"/>
    <col min="3" max="3" width="10.44140625" style="1" customWidth="1"/>
    <col min="4" max="4" width="11.44140625" style="1" customWidth="1"/>
    <col min="5" max="5" width="9" style="1" customWidth="1"/>
    <col min="6" max="6" width="10.33203125" style="1" bestFit="1" customWidth="1"/>
    <col min="7" max="7" width="8.33203125" style="1" customWidth="1"/>
    <col min="8" max="8" width="10.33203125" style="1" customWidth="1"/>
    <col min="9" max="9" width="8.33203125" style="1" customWidth="1"/>
    <col min="10" max="10" width="10.33203125" style="1" bestFit="1" customWidth="1"/>
    <col min="11" max="11" width="10.44140625" style="1" customWidth="1"/>
    <col min="12" max="16384" width="11.5546875" style="1"/>
  </cols>
  <sheetData>
    <row r="1" spans="1:11" ht="16.5" x14ac:dyDescent="0.25">
      <c r="A1" s="74" t="s">
        <v>27</v>
      </c>
      <c r="B1" s="74"/>
      <c r="C1" s="74"/>
      <c r="D1" s="74"/>
      <c r="E1" s="74"/>
      <c r="F1" s="74"/>
      <c r="G1" s="74"/>
      <c r="H1" s="74"/>
      <c r="I1" s="74"/>
      <c r="J1" s="74"/>
      <c r="K1" s="74"/>
    </row>
    <row r="2" spans="1:11" ht="15.75" x14ac:dyDescent="0.25">
      <c r="A2" s="75" t="s">
        <v>28</v>
      </c>
      <c r="B2" s="75"/>
      <c r="C2" s="75"/>
      <c r="D2" s="75"/>
      <c r="E2" s="75"/>
      <c r="F2" s="75"/>
      <c r="G2" s="75"/>
      <c r="H2" s="75"/>
      <c r="I2" s="75"/>
      <c r="J2" s="75"/>
      <c r="K2" s="75"/>
    </row>
    <row r="3" spans="1:11" ht="15" x14ac:dyDescent="0.25">
      <c r="A3" s="81" t="s">
        <v>29</v>
      </c>
      <c r="B3" s="81"/>
      <c r="C3" s="81"/>
      <c r="D3" s="81"/>
      <c r="E3" s="81"/>
      <c r="F3" s="81"/>
      <c r="G3" s="81"/>
      <c r="H3" s="81"/>
      <c r="I3" s="81"/>
      <c r="J3" s="81"/>
      <c r="K3" s="81"/>
    </row>
    <row r="5" spans="1:11" ht="26.25" customHeight="1" x14ac:dyDescent="0.2">
      <c r="A5" s="84" t="s">
        <v>44</v>
      </c>
      <c r="B5" s="84"/>
      <c r="C5" s="84"/>
      <c r="D5" s="84"/>
      <c r="E5" s="84"/>
      <c r="F5" s="84"/>
      <c r="G5" s="84"/>
      <c r="H5" s="84"/>
      <c r="I5" s="84"/>
      <c r="J5" s="84"/>
      <c r="K5" s="84"/>
    </row>
    <row r="6" spans="1:11" ht="15.75" thickBot="1" x14ac:dyDescent="0.3">
      <c r="K6" s="5" t="s">
        <v>34</v>
      </c>
    </row>
    <row r="7" spans="1:11" ht="39.75" customHeight="1" x14ac:dyDescent="0.2">
      <c r="A7" s="76" t="s">
        <v>0</v>
      </c>
      <c r="B7" s="78" t="s">
        <v>23</v>
      </c>
      <c r="C7" s="79"/>
      <c r="D7" s="78" t="s">
        <v>24</v>
      </c>
      <c r="E7" s="79"/>
      <c r="F7" s="80" t="s">
        <v>25</v>
      </c>
      <c r="G7" s="80"/>
      <c r="H7" s="80" t="s">
        <v>37</v>
      </c>
      <c r="I7" s="80"/>
      <c r="J7" s="82" t="s">
        <v>1</v>
      </c>
      <c r="K7" s="83"/>
    </row>
    <row r="8" spans="1:11" ht="28.5" customHeight="1" thickBot="1" x14ac:dyDescent="0.25">
      <c r="A8" s="77"/>
      <c r="B8" s="57" t="s">
        <v>32</v>
      </c>
      <c r="C8" s="57" t="s">
        <v>33</v>
      </c>
      <c r="D8" s="58" t="s">
        <v>32</v>
      </c>
      <c r="E8" s="57" t="s">
        <v>33</v>
      </c>
      <c r="F8" s="57" t="s">
        <v>32</v>
      </c>
      <c r="G8" s="57" t="s">
        <v>33</v>
      </c>
      <c r="H8" s="57" t="s">
        <v>32</v>
      </c>
      <c r="I8" s="57" t="s">
        <v>33</v>
      </c>
      <c r="J8" s="57" t="s">
        <v>32</v>
      </c>
      <c r="K8" s="59" t="s">
        <v>33</v>
      </c>
    </row>
    <row r="9" spans="1:11" x14ac:dyDescent="0.2">
      <c r="A9" s="18" t="s">
        <v>2</v>
      </c>
      <c r="B9" s="19">
        <v>3.6930190000000001</v>
      </c>
      <c r="C9" s="20">
        <f>$C$29*B9/100</f>
        <v>41481028.843281232</v>
      </c>
      <c r="D9" s="21">
        <v>3.9310640000000001</v>
      </c>
      <c r="E9" s="22">
        <f>$E$29*D9/100</f>
        <v>18076773.183003042</v>
      </c>
      <c r="F9" s="19">
        <v>3.9758239999999998</v>
      </c>
      <c r="G9" s="20">
        <f>$G$29*F9/100</f>
        <v>836122.84866100654</v>
      </c>
      <c r="H9" s="19">
        <v>2.6990349999999999</v>
      </c>
      <c r="I9" s="20">
        <f>$I$29*H9/100</f>
        <v>1670991.9634956066</v>
      </c>
      <c r="J9" s="19">
        <f>K9/$K$29*100</f>
        <v>3.7253553611938961</v>
      </c>
      <c r="K9" s="23">
        <f t="shared" ref="K9:K28" si="0">C9+E9+G9+I9</f>
        <v>62064916.838440888</v>
      </c>
    </row>
    <row r="10" spans="1:11" x14ac:dyDescent="0.2">
      <c r="A10" s="24" t="s">
        <v>3</v>
      </c>
      <c r="B10" s="25">
        <v>2.5584289999999998</v>
      </c>
      <c r="C10" s="26">
        <f t="shared" ref="C10:C28" si="1">$C$29*B10/100</f>
        <v>28736994.622147128</v>
      </c>
      <c r="D10" s="27">
        <v>2.3613780000000002</v>
      </c>
      <c r="E10" s="28">
        <f t="shared" ref="E10:E28" si="2">$E$29*D10/100</f>
        <v>10858661.803861082</v>
      </c>
      <c r="F10" s="25">
        <v>5.7536389999999997</v>
      </c>
      <c r="G10" s="26">
        <f t="shared" ref="G10:G28" si="3">$G$29*F10/100</f>
        <v>1210000.500738228</v>
      </c>
      <c r="H10" s="25">
        <v>1.068832</v>
      </c>
      <c r="I10" s="26">
        <f t="shared" ref="I10:I28" si="4">$I$29*H10/100</f>
        <v>661721.57171986881</v>
      </c>
      <c r="J10" s="25">
        <f t="shared" ref="J10:J28" si="5">K10/$K$29*100</f>
        <v>2.489018412866669</v>
      </c>
      <c r="K10" s="29">
        <f t="shared" si="0"/>
        <v>41467378.498466305</v>
      </c>
    </row>
    <row r="11" spans="1:11" x14ac:dyDescent="0.2">
      <c r="A11" s="24" t="s">
        <v>4</v>
      </c>
      <c r="B11" s="25">
        <v>2.4074930000000001</v>
      </c>
      <c r="C11" s="26">
        <f t="shared" si="1"/>
        <v>27041638.987776037</v>
      </c>
      <c r="D11" s="27">
        <v>2.218877</v>
      </c>
      <c r="E11" s="28">
        <f t="shared" si="2"/>
        <v>10203379.097868221</v>
      </c>
      <c r="F11" s="25">
        <v>6.0821480000000001</v>
      </c>
      <c r="G11" s="26">
        <f t="shared" si="3"/>
        <v>1279086.5269030631</v>
      </c>
      <c r="H11" s="25">
        <v>0.78081299999999998</v>
      </c>
      <c r="I11" s="26">
        <f t="shared" si="4"/>
        <v>483406.93914413668</v>
      </c>
      <c r="J11" s="25">
        <f t="shared" si="5"/>
        <v>2.3413685168417455</v>
      </c>
      <c r="K11" s="29">
        <f t="shared" si="0"/>
        <v>39007511.551691458</v>
      </c>
    </row>
    <row r="12" spans="1:11" x14ac:dyDescent="0.2">
      <c r="A12" s="24" t="s">
        <v>5</v>
      </c>
      <c r="B12" s="25">
        <v>3.591825</v>
      </c>
      <c r="C12" s="26">
        <f t="shared" si="1"/>
        <v>40344389.353268594</v>
      </c>
      <c r="D12" s="27">
        <v>3.8649719999999999</v>
      </c>
      <c r="E12" s="28">
        <f t="shared" si="2"/>
        <v>17772852.897499923</v>
      </c>
      <c r="F12" s="25">
        <v>5.0772959999999996</v>
      </c>
      <c r="G12" s="26">
        <f t="shared" si="3"/>
        <v>1067764.3665854258</v>
      </c>
      <c r="H12" s="25">
        <v>12.493492</v>
      </c>
      <c r="I12" s="26">
        <f t="shared" si="4"/>
        <v>7734810.6741841622</v>
      </c>
      <c r="J12" s="25">
        <f t="shared" si="5"/>
        <v>4.0167636213239799</v>
      </c>
      <c r="K12" s="29">
        <f t="shared" si="0"/>
        <v>66919817.291538104</v>
      </c>
    </row>
    <row r="13" spans="1:11" x14ac:dyDescent="0.2">
      <c r="A13" s="24" t="s">
        <v>6</v>
      </c>
      <c r="B13" s="25">
        <v>4.7641200000000001</v>
      </c>
      <c r="C13" s="26">
        <f t="shared" si="1"/>
        <v>53511936.746833146</v>
      </c>
      <c r="D13" s="27">
        <v>4.7066650000000001</v>
      </c>
      <c r="E13" s="28">
        <f t="shared" si="2"/>
        <v>21643330.063661903</v>
      </c>
      <c r="F13" s="25">
        <v>3.135227</v>
      </c>
      <c r="G13" s="26">
        <f t="shared" si="3"/>
        <v>659343.8065766748</v>
      </c>
      <c r="H13" s="25">
        <v>5.4592039999999997</v>
      </c>
      <c r="I13" s="26">
        <f t="shared" si="4"/>
        <v>3379832.4256940233</v>
      </c>
      <c r="J13" s="25">
        <f t="shared" si="5"/>
        <v>4.7535299811020142</v>
      </c>
      <c r="K13" s="29">
        <f t="shared" si="0"/>
        <v>79194443.042765737</v>
      </c>
    </row>
    <row r="14" spans="1:11" x14ac:dyDescent="0.2">
      <c r="A14" s="24" t="s">
        <v>7</v>
      </c>
      <c r="B14" s="25">
        <v>1.829904</v>
      </c>
      <c r="C14" s="26">
        <f t="shared" si="1"/>
        <v>20553996.771864887</v>
      </c>
      <c r="D14" s="27">
        <v>1.4857830000000001</v>
      </c>
      <c r="E14" s="28">
        <f t="shared" si="2"/>
        <v>6832288.2278593816</v>
      </c>
      <c r="F14" s="25">
        <v>9.3575780000000002</v>
      </c>
      <c r="G14" s="26">
        <f t="shared" si="3"/>
        <v>1967915.2733942859</v>
      </c>
      <c r="H14" s="25">
        <v>2.2741180000000001</v>
      </c>
      <c r="I14" s="26">
        <f t="shared" si="4"/>
        <v>1407922.7953845365</v>
      </c>
      <c r="J14" s="25">
        <f t="shared" si="5"/>
        <v>1.8464511987225478</v>
      </c>
      <c r="K14" s="29">
        <f t="shared" si="0"/>
        <v>30762123.068503093</v>
      </c>
    </row>
    <row r="15" spans="1:11" x14ac:dyDescent="0.2">
      <c r="A15" s="24" t="s">
        <v>8</v>
      </c>
      <c r="B15" s="25">
        <v>1.816309</v>
      </c>
      <c r="C15" s="26">
        <f t="shared" si="1"/>
        <v>20401293.905422986</v>
      </c>
      <c r="D15" s="27">
        <v>1.458188</v>
      </c>
      <c r="E15" s="28">
        <f t="shared" si="2"/>
        <v>6705394.1971376808</v>
      </c>
      <c r="F15" s="25">
        <v>9.183662</v>
      </c>
      <c r="G15" s="26">
        <f t="shared" si="3"/>
        <v>1931340.4297020785</v>
      </c>
      <c r="H15" s="25">
        <v>0.78440699999999997</v>
      </c>
      <c r="I15" s="26">
        <f t="shared" si="4"/>
        <v>485632.01037026127</v>
      </c>
      <c r="J15" s="25">
        <f t="shared" si="5"/>
        <v>1.7721143068775518</v>
      </c>
      <c r="K15" s="29">
        <f t="shared" si="0"/>
        <v>29523660.542633004</v>
      </c>
    </row>
    <row r="16" spans="1:11" x14ac:dyDescent="0.2">
      <c r="A16" s="24" t="s">
        <v>9</v>
      </c>
      <c r="B16" s="25">
        <v>3.1678190000000002</v>
      </c>
      <c r="C16" s="26">
        <f t="shared" si="1"/>
        <v>35581834.620751835</v>
      </c>
      <c r="D16" s="27">
        <v>3.079555</v>
      </c>
      <c r="E16" s="28">
        <f t="shared" si="2"/>
        <v>14161157.701727303</v>
      </c>
      <c r="F16" s="25">
        <v>4.5362220000000004</v>
      </c>
      <c r="G16" s="26">
        <f t="shared" si="3"/>
        <v>953975.54338389437</v>
      </c>
      <c r="H16" s="25">
        <v>2.0094370000000001</v>
      </c>
      <c r="I16" s="26">
        <f t="shared" si="4"/>
        <v>1244056.8863133385</v>
      </c>
      <c r="J16" s="25">
        <f t="shared" si="5"/>
        <v>3.117683626808287</v>
      </c>
      <c r="K16" s="29">
        <f t="shared" si="0"/>
        <v>51941024.752176374</v>
      </c>
    </row>
    <row r="17" spans="1:11" x14ac:dyDescent="0.2">
      <c r="A17" s="24" t="s">
        <v>10</v>
      </c>
      <c r="B17" s="25">
        <v>2.854625</v>
      </c>
      <c r="C17" s="26">
        <f t="shared" si="1"/>
        <v>32063951.461325187</v>
      </c>
      <c r="D17" s="27">
        <v>2.6794549999999999</v>
      </c>
      <c r="E17" s="28">
        <f t="shared" si="2"/>
        <v>12321320.713441301</v>
      </c>
      <c r="F17" s="25">
        <v>5.0772959999999996</v>
      </c>
      <c r="G17" s="26">
        <f t="shared" si="3"/>
        <v>1067764.3665854258</v>
      </c>
      <c r="H17" s="25">
        <v>1.207919</v>
      </c>
      <c r="I17" s="26">
        <f t="shared" si="4"/>
        <v>747831.33288514207</v>
      </c>
      <c r="J17" s="25">
        <f t="shared" si="5"/>
        <v>2.7731391516261232</v>
      </c>
      <c r="K17" s="29">
        <f t="shared" si="0"/>
        <v>46200867.874237053</v>
      </c>
    </row>
    <row r="18" spans="1:11" x14ac:dyDescent="0.2">
      <c r="A18" s="24" t="s">
        <v>11</v>
      </c>
      <c r="B18" s="25">
        <v>1.76061</v>
      </c>
      <c r="C18" s="26">
        <f t="shared" si="1"/>
        <v>19775667.060410298</v>
      </c>
      <c r="D18" s="27">
        <v>1.5288139999999999</v>
      </c>
      <c r="E18" s="28">
        <f t="shared" si="2"/>
        <v>7030163.8225680403</v>
      </c>
      <c r="F18" s="25">
        <v>8.7875180000000004</v>
      </c>
      <c r="G18" s="26">
        <f t="shared" si="3"/>
        <v>1848030.6429107201</v>
      </c>
      <c r="H18" s="25">
        <v>0.89895000000000003</v>
      </c>
      <c r="I18" s="26">
        <f t="shared" si="4"/>
        <v>556546.40476480511</v>
      </c>
      <c r="J18" s="25">
        <f t="shared" si="5"/>
        <v>1.7533117795095989</v>
      </c>
      <c r="K18" s="29">
        <f t="shared" si="0"/>
        <v>29210407.930653863</v>
      </c>
    </row>
    <row r="19" spans="1:11" x14ac:dyDescent="0.2">
      <c r="A19" s="24" t="s">
        <v>12</v>
      </c>
      <c r="B19" s="25">
        <v>3.034624</v>
      </c>
      <c r="C19" s="26">
        <f t="shared" si="1"/>
        <v>34085750.891753733</v>
      </c>
      <c r="D19" s="27">
        <v>2.8224909999999999</v>
      </c>
      <c r="E19" s="28">
        <f t="shared" si="2"/>
        <v>12979063.586364262</v>
      </c>
      <c r="F19" s="25">
        <v>5.0193240000000001</v>
      </c>
      <c r="G19" s="26">
        <f t="shared" si="3"/>
        <v>1055572.7520213565</v>
      </c>
      <c r="H19" s="25">
        <v>2.4115920000000002</v>
      </c>
      <c r="I19" s="26">
        <f t="shared" si="4"/>
        <v>1493033.9366589531</v>
      </c>
      <c r="J19" s="25">
        <f t="shared" si="5"/>
        <v>2.9779726445460555</v>
      </c>
      <c r="K19" s="29">
        <f t="shared" si="0"/>
        <v>49613421.166798308</v>
      </c>
    </row>
    <row r="20" spans="1:11" x14ac:dyDescent="0.2">
      <c r="A20" s="24" t="s">
        <v>13</v>
      </c>
      <c r="B20" s="25">
        <v>3.2812739999999998</v>
      </c>
      <c r="C20" s="26">
        <f t="shared" si="1"/>
        <v>36856193.113739401</v>
      </c>
      <c r="D20" s="27">
        <v>3.172059</v>
      </c>
      <c r="E20" s="28">
        <f t="shared" si="2"/>
        <v>14586532.060048742</v>
      </c>
      <c r="F20" s="25">
        <v>4.3139950000000002</v>
      </c>
      <c r="G20" s="26">
        <f t="shared" si="3"/>
        <v>907240.81058651966</v>
      </c>
      <c r="H20" s="25">
        <v>1.571477</v>
      </c>
      <c r="I20" s="26">
        <f t="shared" si="4"/>
        <v>972912.70317657443</v>
      </c>
      <c r="J20" s="25">
        <f t="shared" si="5"/>
        <v>3.2006273771388636</v>
      </c>
      <c r="K20" s="29">
        <f t="shared" si="0"/>
        <v>53322878.687551238</v>
      </c>
    </row>
    <row r="21" spans="1:11" x14ac:dyDescent="0.2">
      <c r="A21" s="24" t="s">
        <v>14</v>
      </c>
      <c r="B21" s="25">
        <v>4.5201460000000004</v>
      </c>
      <c r="C21" s="26">
        <f t="shared" si="1"/>
        <v>50771552.110033095</v>
      </c>
      <c r="D21" s="27">
        <v>4.5006789999999999</v>
      </c>
      <c r="E21" s="28">
        <f t="shared" si="2"/>
        <v>20696115.212701943</v>
      </c>
      <c r="F21" s="25">
        <v>3.1062409999999998</v>
      </c>
      <c r="G21" s="26">
        <f t="shared" si="3"/>
        <v>653247.99929464015</v>
      </c>
      <c r="H21" s="25">
        <v>2.836255</v>
      </c>
      <c r="I21" s="26">
        <f t="shared" si="4"/>
        <v>1755945.8515448046</v>
      </c>
      <c r="J21" s="25">
        <f t="shared" si="5"/>
        <v>4.4343499493854557</v>
      </c>
      <c r="K21" s="29">
        <f t="shared" si="0"/>
        <v>73876861.173574477</v>
      </c>
    </row>
    <row r="22" spans="1:11" x14ac:dyDescent="0.2">
      <c r="A22" s="24" t="s">
        <v>26</v>
      </c>
      <c r="B22" s="25">
        <v>2.1894529999999999</v>
      </c>
      <c r="C22" s="26">
        <f t="shared" si="1"/>
        <v>24592552.338346653</v>
      </c>
      <c r="D22" s="27">
        <v>2.0792570000000001</v>
      </c>
      <c r="E22" s="28">
        <f t="shared" si="2"/>
        <v>9561344.5057550222</v>
      </c>
      <c r="F22" s="25">
        <v>6.6425460000000003</v>
      </c>
      <c r="G22" s="26">
        <f t="shared" si="3"/>
        <v>1396939.2216259509</v>
      </c>
      <c r="H22" s="25">
        <v>0.53215199999999996</v>
      </c>
      <c r="I22" s="26">
        <f t="shared" si="4"/>
        <v>329459.12719105679</v>
      </c>
      <c r="J22" s="25">
        <f t="shared" si="5"/>
        <v>2.1536619537588835</v>
      </c>
      <c r="K22" s="29">
        <f t="shared" si="0"/>
        <v>35880295.192918688</v>
      </c>
    </row>
    <row r="23" spans="1:11" x14ac:dyDescent="0.2">
      <c r="A23" s="24" t="s">
        <v>15</v>
      </c>
      <c r="B23" s="25">
        <v>2.8848470000000002</v>
      </c>
      <c r="C23" s="26">
        <f t="shared" si="1"/>
        <v>32403413.4715942</v>
      </c>
      <c r="D23" s="27">
        <v>2.8174079999999999</v>
      </c>
      <c r="E23" s="28">
        <f t="shared" si="2"/>
        <v>12955689.701306881</v>
      </c>
      <c r="F23" s="25">
        <v>5.0772959999999996</v>
      </c>
      <c r="G23" s="26">
        <f t="shared" si="3"/>
        <v>1067764.3665854258</v>
      </c>
      <c r="H23" s="25">
        <v>1.6252249999999999</v>
      </c>
      <c r="I23" s="26">
        <f t="shared" si="4"/>
        <v>1006188.4762043275</v>
      </c>
      <c r="J23" s="25">
        <f t="shared" si="5"/>
        <v>2.8470994327735761</v>
      </c>
      <c r="K23" s="29">
        <f t="shared" si="0"/>
        <v>47433056.015690833</v>
      </c>
    </row>
    <row r="24" spans="1:11" x14ac:dyDescent="0.2">
      <c r="A24" s="24" t="s">
        <v>16</v>
      </c>
      <c r="B24" s="25">
        <v>8.112444</v>
      </c>
      <c r="C24" s="26">
        <f t="shared" si="1"/>
        <v>91121254.332432017</v>
      </c>
      <c r="D24" s="27">
        <v>8.6599780000000006</v>
      </c>
      <c r="E24" s="28">
        <f t="shared" si="2"/>
        <v>39822414.001857087</v>
      </c>
      <c r="F24" s="25">
        <v>1.811528</v>
      </c>
      <c r="G24" s="26">
        <f t="shared" si="3"/>
        <v>380967.55585488089</v>
      </c>
      <c r="H24" s="25">
        <v>6.685854</v>
      </c>
      <c r="I24" s="26">
        <f t="shared" si="4"/>
        <v>4139260.2552782591</v>
      </c>
      <c r="J24" s="25">
        <f t="shared" si="5"/>
        <v>8.1310211543052979</v>
      </c>
      <c r="K24" s="29">
        <f t="shared" si="0"/>
        <v>135463896.14542225</v>
      </c>
    </row>
    <row r="25" spans="1:11" x14ac:dyDescent="0.2">
      <c r="A25" s="24" t="s">
        <v>17</v>
      </c>
      <c r="B25" s="25">
        <v>3.8178139999999998</v>
      </c>
      <c r="C25" s="26">
        <f t="shared" si="1"/>
        <v>42882761.408019535</v>
      </c>
      <c r="D25" s="27">
        <v>3.4172799999999999</v>
      </c>
      <c r="E25" s="28">
        <f t="shared" si="2"/>
        <v>15714166.816620801</v>
      </c>
      <c r="F25" s="25">
        <v>4.1110930000000003</v>
      </c>
      <c r="G25" s="26">
        <f t="shared" si="3"/>
        <v>864570.15961227741</v>
      </c>
      <c r="H25" s="25">
        <v>2.88531</v>
      </c>
      <c r="I25" s="26">
        <f t="shared" si="4"/>
        <v>1786316.1545491291</v>
      </c>
      <c r="J25" s="25">
        <f t="shared" si="5"/>
        <v>3.6763099972803621</v>
      </c>
      <c r="K25" s="29">
        <f t="shared" si="0"/>
        <v>61247814.538801745</v>
      </c>
    </row>
    <row r="26" spans="1:11" x14ac:dyDescent="0.2">
      <c r="A26" s="24" t="s">
        <v>18</v>
      </c>
      <c r="B26" s="25">
        <v>36.664400999999998</v>
      </c>
      <c r="C26" s="26">
        <f t="shared" si="1"/>
        <v>411824871.57597327</v>
      </c>
      <c r="D26" s="27">
        <v>38.336033</v>
      </c>
      <c r="E26" s="28">
        <f t="shared" si="2"/>
        <v>176286057.22957438</v>
      </c>
      <c r="F26" s="25">
        <v>0.52647699999999997</v>
      </c>
      <c r="G26" s="26">
        <f t="shared" si="3"/>
        <v>110719.04817579972</v>
      </c>
      <c r="H26" s="25">
        <v>46.056325999999999</v>
      </c>
      <c r="I26" s="26">
        <f t="shared" si="4"/>
        <v>28513802.382753003</v>
      </c>
      <c r="J26" s="25">
        <f t="shared" si="5"/>
        <v>37.018638435583306</v>
      </c>
      <c r="K26" s="29">
        <f t="shared" si="0"/>
        <v>616735450.23647654</v>
      </c>
    </row>
    <row r="27" spans="1:11" x14ac:dyDescent="0.2">
      <c r="A27" s="24" t="s">
        <v>19</v>
      </c>
      <c r="B27" s="25">
        <v>3.7552979999999998</v>
      </c>
      <c r="C27" s="26">
        <f t="shared" si="1"/>
        <v>42180564.100297429</v>
      </c>
      <c r="D27" s="27">
        <v>3.7238310000000001</v>
      </c>
      <c r="E27" s="28">
        <f t="shared" si="2"/>
        <v>17123824.073796663</v>
      </c>
      <c r="F27" s="25">
        <v>3.8115700000000001</v>
      </c>
      <c r="G27" s="26">
        <f t="shared" si="3"/>
        <v>801579.94072947709</v>
      </c>
      <c r="H27" s="25">
        <v>2.1484040000000002</v>
      </c>
      <c r="I27" s="26">
        <f t="shared" si="4"/>
        <v>1330092.3546163037</v>
      </c>
      <c r="J27" s="25">
        <f t="shared" si="5"/>
        <v>3.6876091824343713</v>
      </c>
      <c r="K27" s="29">
        <f t="shared" si="0"/>
        <v>61436060.469439879</v>
      </c>
    </row>
    <row r="28" spans="1:11" ht="15" thickBot="1" x14ac:dyDescent="0.25">
      <c r="A28" s="30" t="s">
        <v>20</v>
      </c>
      <c r="B28" s="31">
        <v>3.2955459999999999</v>
      </c>
      <c r="C28" s="32">
        <f t="shared" si="1"/>
        <v>37016500.234729387</v>
      </c>
      <c r="D28" s="33">
        <v>3.1562329999999998</v>
      </c>
      <c r="E28" s="34">
        <f t="shared" si="2"/>
        <v>14513757.103346381</v>
      </c>
      <c r="F28" s="31">
        <v>4.6135200000000003</v>
      </c>
      <c r="G28" s="32">
        <f t="shared" si="3"/>
        <v>970231.45007287222</v>
      </c>
      <c r="H28" s="31">
        <v>3.5711979999999999</v>
      </c>
      <c r="I28" s="32">
        <f t="shared" si="4"/>
        <v>2210954.3440717082</v>
      </c>
      <c r="J28" s="31">
        <f t="shared" si="5"/>
        <v>3.283973915921421</v>
      </c>
      <c r="K28" s="35">
        <f t="shared" si="0"/>
        <v>54711443.13222035</v>
      </c>
    </row>
    <row r="29" spans="1:11" ht="15" thickBot="1" x14ac:dyDescent="0.25">
      <c r="A29" s="60" t="s">
        <v>1</v>
      </c>
      <c r="B29" s="61">
        <f>SUM(B9:B28)</f>
        <v>100</v>
      </c>
      <c r="C29" s="62">
        <v>1123228145.95</v>
      </c>
      <c r="D29" s="61">
        <f t="shared" ref="D29:H29" si="6">SUM(D9:D28)</f>
        <v>100</v>
      </c>
      <c r="E29" s="62">
        <v>459844286.00000006</v>
      </c>
      <c r="F29" s="61">
        <f t="shared" si="6"/>
        <v>99.999999999999986</v>
      </c>
      <c r="G29" s="62">
        <v>21030177.610000003</v>
      </c>
      <c r="H29" s="61">
        <f t="shared" si="6"/>
        <v>100</v>
      </c>
      <c r="I29" s="62">
        <v>61910718.590000004</v>
      </c>
      <c r="J29" s="61">
        <f>SUM(J9:J28)</f>
        <v>100</v>
      </c>
      <c r="K29" s="63">
        <f>SUM(K9:K28)</f>
        <v>1666013328.1500001</v>
      </c>
    </row>
    <row r="30" spans="1:11" x14ac:dyDescent="0.2">
      <c r="A30" s="36"/>
      <c r="B30" s="36"/>
      <c r="C30" s="37"/>
      <c r="D30" s="36"/>
      <c r="E30" s="37"/>
      <c r="F30" s="36"/>
      <c r="G30" s="37"/>
      <c r="H30" s="37"/>
      <c r="I30" s="37"/>
      <c r="J30" s="36"/>
      <c r="K30" s="36"/>
    </row>
    <row r="31" spans="1:11" ht="29.25" customHeight="1" x14ac:dyDescent="0.2">
      <c r="A31" s="73" t="s">
        <v>43</v>
      </c>
      <c r="B31" s="73"/>
      <c r="C31" s="73"/>
      <c r="D31" s="73"/>
      <c r="E31" s="73"/>
      <c r="F31" s="73"/>
      <c r="G31" s="73"/>
      <c r="H31" s="73"/>
      <c r="I31" s="73"/>
      <c r="J31" s="73"/>
      <c r="K31" s="73"/>
    </row>
    <row r="32" spans="1:11" x14ac:dyDescent="0.2">
      <c r="A32" s="38"/>
      <c r="B32" s="39"/>
      <c r="C32" s="40"/>
      <c r="D32" s="39"/>
      <c r="E32" s="39"/>
      <c r="F32" s="40"/>
      <c r="G32" s="40"/>
      <c r="H32" s="40"/>
      <c r="I32" s="41"/>
      <c r="J32" s="41"/>
      <c r="K32" s="41"/>
    </row>
    <row r="33" spans="1:11" x14ac:dyDescent="0.2">
      <c r="A33" s="38" t="s">
        <v>38</v>
      </c>
      <c r="B33" s="42"/>
      <c r="C33" s="43"/>
      <c r="D33" s="36"/>
      <c r="E33" s="37"/>
      <c r="F33" s="40"/>
      <c r="G33" s="40"/>
      <c r="H33" s="40"/>
      <c r="I33" s="72"/>
      <c r="J33" s="44"/>
      <c r="K33" s="44"/>
    </row>
    <row r="34" spans="1:11" x14ac:dyDescent="0.2">
      <c r="A34" s="9"/>
      <c r="B34" s="10"/>
      <c r="C34" s="10"/>
      <c r="D34" s="10"/>
      <c r="E34" s="10"/>
      <c r="F34" s="10"/>
      <c r="G34" s="10"/>
      <c r="H34" s="10"/>
      <c r="I34" s="10"/>
      <c r="J34" s="7"/>
      <c r="K34" s="7"/>
    </row>
    <row r="35" spans="1:11" x14ac:dyDescent="0.2">
      <c r="A35" s="9"/>
      <c r="B35" s="10"/>
      <c r="C35" s="10"/>
      <c r="D35" s="10"/>
      <c r="E35" s="10"/>
      <c r="F35" s="10"/>
      <c r="G35" s="10"/>
      <c r="H35" s="10"/>
      <c r="I35" s="10"/>
      <c r="J35" s="7"/>
      <c r="K35" s="7"/>
    </row>
    <row r="36" spans="1:11" x14ac:dyDescent="0.2">
      <c r="A36" s="9"/>
      <c r="B36" s="10"/>
      <c r="C36" s="10"/>
      <c r="D36" s="10"/>
      <c r="E36" s="10"/>
      <c r="F36" s="10"/>
      <c r="G36" s="10"/>
      <c r="H36" s="10"/>
      <c r="I36" s="10"/>
      <c r="J36" s="7"/>
      <c r="K36" s="7"/>
    </row>
    <row r="37" spans="1:11" x14ac:dyDescent="0.2">
      <c r="A37" s="9"/>
      <c r="B37" s="10"/>
      <c r="C37" s="10"/>
      <c r="D37" s="10"/>
      <c r="E37" s="10"/>
      <c r="F37" s="10"/>
      <c r="G37" s="10"/>
      <c r="H37" s="10"/>
      <c r="I37" s="10"/>
      <c r="J37" s="7"/>
      <c r="K37" s="7"/>
    </row>
    <row r="38" spans="1:11" x14ac:dyDescent="0.2">
      <c r="A38" s="9"/>
      <c r="B38" s="10"/>
      <c r="C38" s="10"/>
      <c r="D38" s="10"/>
      <c r="E38" s="10"/>
      <c r="F38" s="10"/>
      <c r="G38" s="10"/>
      <c r="H38" s="10"/>
      <c r="I38" s="10"/>
      <c r="J38" s="7"/>
      <c r="K38" s="7"/>
    </row>
    <row r="39" spans="1:11" x14ac:dyDescent="0.2">
      <c r="A39" s="9"/>
      <c r="B39" s="10"/>
      <c r="C39" s="10"/>
      <c r="D39" s="10"/>
      <c r="E39" s="10"/>
      <c r="F39" s="10"/>
      <c r="G39" s="10"/>
      <c r="H39" s="10"/>
      <c r="I39" s="10"/>
      <c r="J39" s="7"/>
      <c r="K39" s="7"/>
    </row>
    <row r="40" spans="1:11" x14ac:dyDescent="0.2">
      <c r="A40" s="9"/>
      <c r="B40" s="10"/>
      <c r="C40" s="10"/>
      <c r="D40" s="10"/>
      <c r="E40" s="10"/>
      <c r="F40" s="10"/>
      <c r="G40" s="10"/>
      <c r="H40" s="10"/>
      <c r="I40" s="10"/>
      <c r="J40" s="7"/>
      <c r="K40" s="7"/>
    </row>
    <row r="41" spans="1:11" x14ac:dyDescent="0.2">
      <c r="A41" s="9"/>
      <c r="B41" s="10"/>
      <c r="C41" s="10"/>
      <c r="D41" s="10"/>
      <c r="E41" s="10"/>
      <c r="F41" s="10"/>
      <c r="G41" s="10"/>
      <c r="H41" s="10"/>
      <c r="I41" s="10"/>
      <c r="J41" s="7"/>
      <c r="K41" s="7"/>
    </row>
  </sheetData>
  <sortState ref="A9:H28">
    <sortCondition ref="A9"/>
  </sortState>
  <mergeCells count="11">
    <mergeCell ref="A31:K31"/>
    <mergeCell ref="A1:K1"/>
    <mergeCell ref="A2:K2"/>
    <mergeCell ref="A7:A8"/>
    <mergeCell ref="B7:C7"/>
    <mergeCell ref="F7:G7"/>
    <mergeCell ref="A3:K3"/>
    <mergeCell ref="J7:K7"/>
    <mergeCell ref="A5:K5"/>
    <mergeCell ref="H7:I7"/>
    <mergeCell ref="D7:E7"/>
  </mergeCells>
  <pageMargins left="0.11811023622047245" right="0.39370078740157483" top="0.35433070866141736" bottom="0.39370078740157483" header="0.31496062992125984" footer="0.31496062992125984"/>
  <pageSetup scale="94"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K97"/>
  <sheetViews>
    <sheetView zoomScale="85" zoomScaleNormal="85" workbookViewId="0">
      <selection activeCell="J36" sqref="J36"/>
    </sheetView>
  </sheetViews>
  <sheetFormatPr baseColWidth="10" defaultRowHeight="14.25" x14ac:dyDescent="0.2"/>
  <cols>
    <col min="1" max="1" width="19.44140625" style="1" customWidth="1"/>
    <col min="2" max="2" width="10.33203125" style="1" bestFit="1" customWidth="1"/>
    <col min="3" max="3" width="10.5546875" style="1" customWidth="1"/>
    <col min="4" max="4" width="9.88671875" style="1" customWidth="1"/>
    <col min="5" max="5" width="9" style="1" customWidth="1"/>
    <col min="6" max="6" width="10.33203125" style="1" bestFit="1" customWidth="1"/>
    <col min="7" max="7" width="8.21875" style="1" customWidth="1"/>
    <col min="8" max="8" width="10.33203125" style="1" bestFit="1" customWidth="1"/>
    <col min="9" max="9" width="8.33203125" style="1" customWidth="1"/>
    <col min="10" max="10" width="9.5546875" style="1" customWidth="1"/>
    <col min="11" max="11" width="10.6640625" style="1" customWidth="1"/>
    <col min="12" max="16384" width="11.5546875" style="1"/>
  </cols>
  <sheetData>
    <row r="1" spans="1:11" x14ac:dyDescent="0.2">
      <c r="A1" s="86" t="s">
        <v>27</v>
      </c>
      <c r="B1" s="86"/>
      <c r="C1" s="86"/>
      <c r="D1" s="86"/>
      <c r="E1" s="86"/>
      <c r="F1" s="86"/>
      <c r="G1" s="86"/>
      <c r="H1" s="86"/>
      <c r="I1" s="86"/>
      <c r="J1" s="86"/>
      <c r="K1" s="86"/>
    </row>
    <row r="2" spans="1:11" x14ac:dyDescent="0.2">
      <c r="A2" s="86" t="s">
        <v>28</v>
      </c>
      <c r="B2" s="86"/>
      <c r="C2" s="86"/>
      <c r="D2" s="86"/>
      <c r="E2" s="86"/>
      <c r="F2" s="86"/>
      <c r="G2" s="86"/>
      <c r="H2" s="86"/>
      <c r="I2" s="86"/>
      <c r="J2" s="86"/>
      <c r="K2" s="86"/>
    </row>
    <row r="3" spans="1:11" x14ac:dyDescent="0.2">
      <c r="A3" s="86" t="s">
        <v>29</v>
      </c>
      <c r="B3" s="86"/>
      <c r="C3" s="86"/>
      <c r="D3" s="86"/>
      <c r="E3" s="86"/>
      <c r="F3" s="86"/>
      <c r="G3" s="86"/>
      <c r="H3" s="86"/>
      <c r="I3" s="86"/>
      <c r="J3" s="86"/>
      <c r="K3" s="86"/>
    </row>
    <row r="4" spans="1:11" x14ac:dyDescent="0.2">
      <c r="A4" s="36"/>
      <c r="B4" s="36"/>
      <c r="C4" s="36"/>
      <c r="D4" s="36"/>
      <c r="E4" s="36"/>
      <c r="F4" s="36"/>
      <c r="G4" s="36"/>
      <c r="H4" s="36"/>
      <c r="I4" s="36"/>
      <c r="J4" s="36"/>
      <c r="K4" s="36"/>
    </row>
    <row r="5" spans="1:11" ht="15" customHeight="1" x14ac:dyDescent="0.2">
      <c r="A5" s="88" t="s">
        <v>40</v>
      </c>
      <c r="B5" s="88"/>
      <c r="C5" s="88"/>
      <c r="D5" s="88"/>
      <c r="E5" s="88"/>
      <c r="F5" s="88"/>
      <c r="G5" s="88"/>
      <c r="H5" s="88"/>
      <c r="I5" s="88"/>
      <c r="J5" s="88"/>
      <c r="K5" s="88"/>
    </row>
    <row r="6" spans="1:11" ht="15" customHeight="1" x14ac:dyDescent="0.2">
      <c r="A6" s="88"/>
      <c r="B6" s="88"/>
      <c r="C6" s="88"/>
      <c r="D6" s="88"/>
      <c r="E6" s="88"/>
      <c r="F6" s="88"/>
      <c r="G6" s="88"/>
      <c r="H6" s="88"/>
      <c r="I6" s="88"/>
      <c r="J6" s="88"/>
      <c r="K6" s="88"/>
    </row>
    <row r="7" spans="1:11" ht="15" thickBot="1" x14ac:dyDescent="0.25">
      <c r="A7" s="36"/>
      <c r="B7" s="36"/>
      <c r="C7" s="36"/>
      <c r="D7" s="36"/>
      <c r="E7" s="36"/>
      <c r="F7" s="36"/>
      <c r="G7" s="36"/>
      <c r="H7" s="36"/>
      <c r="I7" s="36"/>
      <c r="J7" s="36"/>
      <c r="K7" s="45" t="s">
        <v>35</v>
      </c>
    </row>
    <row r="8" spans="1:11" ht="39.75" customHeight="1" x14ac:dyDescent="0.2">
      <c r="A8" s="76" t="s">
        <v>0</v>
      </c>
      <c r="B8" s="80" t="s">
        <v>31</v>
      </c>
      <c r="C8" s="80"/>
      <c r="D8" s="80" t="s">
        <v>24</v>
      </c>
      <c r="E8" s="80"/>
      <c r="F8" s="80" t="s">
        <v>25</v>
      </c>
      <c r="G8" s="80"/>
      <c r="H8" s="80" t="s">
        <v>37</v>
      </c>
      <c r="I8" s="80"/>
      <c r="J8" s="82" t="s">
        <v>1</v>
      </c>
      <c r="K8" s="83"/>
    </row>
    <row r="9" spans="1:11" ht="28.5" customHeight="1" thickBot="1" x14ac:dyDescent="0.25">
      <c r="A9" s="87"/>
      <c r="B9" s="64" t="s">
        <v>32</v>
      </c>
      <c r="C9" s="64" t="s">
        <v>33</v>
      </c>
      <c r="D9" s="65" t="s">
        <v>32</v>
      </c>
      <c r="E9" s="64" t="s">
        <v>33</v>
      </c>
      <c r="F9" s="64" t="s">
        <v>32</v>
      </c>
      <c r="G9" s="64" t="s">
        <v>33</v>
      </c>
      <c r="H9" s="64" t="s">
        <v>32</v>
      </c>
      <c r="I9" s="64" t="s">
        <v>33</v>
      </c>
      <c r="J9" s="64" t="s">
        <v>32</v>
      </c>
      <c r="K9" s="66" t="s">
        <v>33</v>
      </c>
    </row>
    <row r="10" spans="1:11" x14ac:dyDescent="0.2">
      <c r="A10" s="51" t="s">
        <v>2</v>
      </c>
      <c r="B10" s="52">
        <v>3.6923349999999999</v>
      </c>
      <c r="C10" s="53">
        <f>$C$30*B10/100</f>
        <v>41410316.846152008</v>
      </c>
      <c r="D10" s="54">
        <v>3.9389150000000002</v>
      </c>
      <c r="E10" s="55">
        <f>$E$30*D10/100</f>
        <v>17985056.860196453</v>
      </c>
      <c r="F10" s="52">
        <v>4.0618210000000001</v>
      </c>
      <c r="G10" s="53">
        <f>$G$30*F10/100</f>
        <v>932508.35655869008</v>
      </c>
      <c r="H10" s="56">
        <v>2.607332</v>
      </c>
      <c r="I10" s="53">
        <f>$I$30*H10/100</f>
        <v>1598505.3187922002</v>
      </c>
      <c r="J10" s="52">
        <f>K10/$K$30*100</f>
        <v>3.725150120544412</v>
      </c>
      <c r="K10" s="46">
        <f t="shared" ref="K10:K29" si="0">C10+E10+G10+I10</f>
        <v>61926387.381699353</v>
      </c>
    </row>
    <row r="11" spans="1:11" x14ac:dyDescent="0.2">
      <c r="A11" s="24" t="s">
        <v>3</v>
      </c>
      <c r="B11" s="25">
        <v>2.557601</v>
      </c>
      <c r="C11" s="26">
        <f t="shared" ref="C11:C29" si="1">$C$30*B11/100</f>
        <v>28684035.380331207</v>
      </c>
      <c r="D11" s="27">
        <v>2.3704830000000001</v>
      </c>
      <c r="E11" s="28">
        <f t="shared" ref="E11:E29" si="2">$E$30*D11/100</f>
        <v>10823607.907540293</v>
      </c>
      <c r="F11" s="25">
        <v>5.6903579999999998</v>
      </c>
      <c r="G11" s="26">
        <f t="shared" ref="G11:G29" si="3">$G$30*F11/100</f>
        <v>1306386.0733426199</v>
      </c>
      <c r="H11" s="49">
        <v>1.0282180000000001</v>
      </c>
      <c r="I11" s="26">
        <f t="shared" ref="I11:I29" si="4">$I$30*H11/100</f>
        <v>630380.76542530011</v>
      </c>
      <c r="J11" s="25">
        <f t="shared" ref="J11:J29" si="5">K11/$K$30*100</f>
        <v>2.4930672675533407</v>
      </c>
      <c r="K11" s="29">
        <f t="shared" si="0"/>
        <v>41444410.126639426</v>
      </c>
    </row>
    <row r="12" spans="1:11" x14ac:dyDescent="0.2">
      <c r="A12" s="24" t="s">
        <v>4</v>
      </c>
      <c r="B12" s="25">
        <v>2.4067669999999999</v>
      </c>
      <c r="C12" s="26">
        <f t="shared" si="1"/>
        <v>26992400.214190401</v>
      </c>
      <c r="D12" s="27">
        <v>2.2285400000000002</v>
      </c>
      <c r="E12" s="28">
        <f t="shared" si="2"/>
        <v>10175497.215660203</v>
      </c>
      <c r="F12" s="25">
        <v>5.9912830000000001</v>
      </c>
      <c r="G12" s="26">
        <f t="shared" si="3"/>
        <v>1375472.1008158701</v>
      </c>
      <c r="H12" s="49">
        <v>0.75099800000000005</v>
      </c>
      <c r="I12" s="26">
        <f t="shared" si="4"/>
        <v>460422.49218830006</v>
      </c>
      <c r="J12" s="25">
        <f t="shared" si="5"/>
        <v>2.3462531353567151</v>
      </c>
      <c r="K12" s="29">
        <f t="shared" si="0"/>
        <v>39003792.022854775</v>
      </c>
    </row>
    <row r="13" spans="1:11" x14ac:dyDescent="0.2">
      <c r="A13" s="24" t="s">
        <v>5</v>
      </c>
      <c r="B13" s="25">
        <v>3.584498</v>
      </c>
      <c r="C13" s="26">
        <f t="shared" si="1"/>
        <v>40200902.115977608</v>
      </c>
      <c r="D13" s="27">
        <v>3.729177</v>
      </c>
      <c r="E13" s="28">
        <f t="shared" si="2"/>
        <v>17027394.697965514</v>
      </c>
      <c r="F13" s="25">
        <v>5.0708060000000001</v>
      </c>
      <c r="G13" s="26">
        <f t="shared" si="3"/>
        <v>1164150.01288534</v>
      </c>
      <c r="H13" s="49">
        <v>12.847731</v>
      </c>
      <c r="I13" s="26">
        <f t="shared" si="4"/>
        <v>7876697.8420513496</v>
      </c>
      <c r="J13" s="25">
        <f t="shared" si="5"/>
        <v>3.9863864612358468</v>
      </c>
      <c r="K13" s="29">
        <f t="shared" si="0"/>
        <v>66269144.668879807</v>
      </c>
    </row>
    <row r="14" spans="1:11" x14ac:dyDescent="0.2">
      <c r="A14" s="24" t="s">
        <v>6</v>
      </c>
      <c r="B14" s="25">
        <v>4.762956</v>
      </c>
      <c r="C14" s="26">
        <f t="shared" si="1"/>
        <v>53417557.476307213</v>
      </c>
      <c r="D14" s="27">
        <v>4.6901970000000004</v>
      </c>
      <c r="E14" s="28">
        <f t="shared" si="2"/>
        <v>21415404.935248114</v>
      </c>
      <c r="F14" s="25">
        <v>3.2918069999999999</v>
      </c>
      <c r="G14" s="26">
        <f t="shared" si="3"/>
        <v>755729.39715423004</v>
      </c>
      <c r="H14" s="49">
        <v>5.3463019999999997</v>
      </c>
      <c r="I14" s="26">
        <f t="shared" si="4"/>
        <v>3277715.3745166999</v>
      </c>
      <c r="J14" s="25">
        <f t="shared" si="5"/>
        <v>4.7441683367488228</v>
      </c>
      <c r="K14" s="29">
        <f t="shared" si="0"/>
        <v>78866407.183226243</v>
      </c>
    </row>
    <row r="15" spans="1:11" x14ac:dyDescent="0.2">
      <c r="A15" s="24" t="s">
        <v>7</v>
      </c>
      <c r="B15" s="25">
        <v>1.8268120000000001</v>
      </c>
      <c r="C15" s="26">
        <f t="shared" si="1"/>
        <v>20488082.402694408</v>
      </c>
      <c r="D15" s="27">
        <v>1.485058</v>
      </c>
      <c r="E15" s="28">
        <f t="shared" si="2"/>
        <v>6780763.883122541</v>
      </c>
      <c r="F15" s="25">
        <v>8.9916839999999993</v>
      </c>
      <c r="G15" s="26">
        <f t="shared" si="3"/>
        <v>2064300.83195076</v>
      </c>
      <c r="H15" s="49">
        <v>2.1829049999999999</v>
      </c>
      <c r="I15" s="26">
        <f t="shared" si="4"/>
        <v>1338297.2528692498</v>
      </c>
      <c r="J15" s="25">
        <f t="shared" si="5"/>
        <v>1.8450250293191597</v>
      </c>
      <c r="K15" s="29">
        <f t="shared" si="0"/>
        <v>30671444.370636959</v>
      </c>
    </row>
    <row r="16" spans="1:11" x14ac:dyDescent="0.2">
      <c r="A16" s="24" t="s">
        <v>8</v>
      </c>
      <c r="B16" s="25">
        <v>1.813626</v>
      </c>
      <c r="C16" s="26">
        <f t="shared" si="1"/>
        <v>20340198.627811205</v>
      </c>
      <c r="D16" s="27">
        <v>1.464664</v>
      </c>
      <c r="E16" s="28">
        <f t="shared" si="2"/>
        <v>6687645.0294263205</v>
      </c>
      <c r="F16" s="25">
        <v>8.8323710000000002</v>
      </c>
      <c r="G16" s="26">
        <f t="shared" si="3"/>
        <v>2027725.9302481902</v>
      </c>
      <c r="H16" s="49">
        <v>0.75300999999999996</v>
      </c>
      <c r="I16" s="26">
        <f t="shared" si="4"/>
        <v>461656.01085850003</v>
      </c>
      <c r="J16" s="25">
        <f t="shared" si="5"/>
        <v>1.7755935901454352</v>
      </c>
      <c r="K16" s="29">
        <f t="shared" si="0"/>
        <v>29517225.598344214</v>
      </c>
    </row>
    <row r="17" spans="1:11" x14ac:dyDescent="0.2">
      <c r="A17" s="24" t="s">
        <v>9</v>
      </c>
      <c r="B17" s="25">
        <v>3.1677460000000002</v>
      </c>
      <c r="C17" s="26">
        <f t="shared" si="1"/>
        <v>35526940.417955205</v>
      </c>
      <c r="D17" s="27">
        <v>3.0839470000000002</v>
      </c>
      <c r="E17" s="28">
        <f t="shared" si="2"/>
        <v>14081279.273310613</v>
      </c>
      <c r="F17" s="25">
        <v>4.575164</v>
      </c>
      <c r="G17" s="26">
        <f t="shared" si="3"/>
        <v>1050361.07268796</v>
      </c>
      <c r="H17" s="49">
        <v>1.941881</v>
      </c>
      <c r="I17" s="26">
        <f t="shared" si="4"/>
        <v>1190530.05407885</v>
      </c>
      <c r="J17" s="25">
        <f t="shared" si="5"/>
        <v>3.1189567094138893</v>
      </c>
      <c r="K17" s="29">
        <f t="shared" si="0"/>
        <v>51849110.81803263</v>
      </c>
    </row>
    <row r="18" spans="1:11" x14ac:dyDescent="0.2">
      <c r="A18" s="24" t="s">
        <v>10</v>
      </c>
      <c r="B18" s="25">
        <v>2.854206</v>
      </c>
      <c r="C18" s="26">
        <f t="shared" si="1"/>
        <v>32010523.098307207</v>
      </c>
      <c r="D18" s="27">
        <v>2.6906780000000001</v>
      </c>
      <c r="E18" s="28">
        <f t="shared" si="2"/>
        <v>12285615.917703142</v>
      </c>
      <c r="F18" s="25">
        <v>5.0708060000000001</v>
      </c>
      <c r="G18" s="26">
        <f t="shared" si="3"/>
        <v>1164150.01288534</v>
      </c>
      <c r="H18" s="49">
        <v>1.161432</v>
      </c>
      <c r="I18" s="26">
        <f t="shared" si="4"/>
        <v>712051.71777720004</v>
      </c>
      <c r="J18" s="25">
        <f t="shared" si="5"/>
        <v>2.7774735128359147</v>
      </c>
      <c r="K18" s="29">
        <f t="shared" si="0"/>
        <v>46172340.746672891</v>
      </c>
    </row>
    <row r="19" spans="1:11" x14ac:dyDescent="0.2">
      <c r="A19" s="24" t="s">
        <v>11</v>
      </c>
      <c r="B19" s="25">
        <v>1.7591049999999999</v>
      </c>
      <c r="C19" s="26">
        <f t="shared" si="1"/>
        <v>19728734.097976003</v>
      </c>
      <c r="D19" s="27">
        <v>1.5348139999999999</v>
      </c>
      <c r="E19" s="28">
        <f t="shared" si="2"/>
        <v>7007949.4124208204</v>
      </c>
      <c r="F19" s="25">
        <v>8.4694909999999997</v>
      </c>
      <c r="G19" s="26">
        <f t="shared" si="3"/>
        <v>1944416.3426449897</v>
      </c>
      <c r="H19" s="49">
        <v>0.86316899999999996</v>
      </c>
      <c r="I19" s="26">
        <f t="shared" si="4"/>
        <v>529192.38421365002</v>
      </c>
      <c r="J19" s="25">
        <f t="shared" si="5"/>
        <v>1.757130170989214</v>
      </c>
      <c r="K19" s="29">
        <f t="shared" si="0"/>
        <v>29210292.237255462</v>
      </c>
    </row>
    <row r="20" spans="1:11" x14ac:dyDescent="0.2">
      <c r="A20" s="24" t="s">
        <v>12</v>
      </c>
      <c r="B20" s="25">
        <v>3.0327999999999999</v>
      </c>
      <c r="C20" s="26">
        <f t="shared" si="1"/>
        <v>34013492.527360007</v>
      </c>
      <c r="D20" s="27">
        <v>2.8300019999999999</v>
      </c>
      <c r="E20" s="28">
        <f t="shared" si="2"/>
        <v>12921768.274885261</v>
      </c>
      <c r="F20" s="25">
        <v>5.0177009999999997</v>
      </c>
      <c r="G20" s="26">
        <f t="shared" si="3"/>
        <v>1151958.2259318901</v>
      </c>
      <c r="H20" s="49">
        <v>2.3172429999999999</v>
      </c>
      <c r="I20" s="26">
        <f t="shared" si="4"/>
        <v>1420657.3080965502</v>
      </c>
      <c r="J20" s="25">
        <f t="shared" si="5"/>
        <v>2.9781209481060311</v>
      </c>
      <c r="K20" s="29">
        <f t="shared" si="0"/>
        <v>49507876.336273707</v>
      </c>
    </row>
    <row r="21" spans="1:11" x14ac:dyDescent="0.2">
      <c r="A21" s="24" t="s">
        <v>13</v>
      </c>
      <c r="B21" s="25">
        <v>3.2817310000000002</v>
      </c>
      <c r="C21" s="26">
        <f t="shared" si="1"/>
        <v>36805306.266587213</v>
      </c>
      <c r="D21" s="27">
        <v>3.1857600000000001</v>
      </c>
      <c r="E21" s="28">
        <f t="shared" si="2"/>
        <v>14546156.680948803</v>
      </c>
      <c r="F21" s="25">
        <v>4.3715970000000004</v>
      </c>
      <c r="G21" s="26">
        <f t="shared" si="3"/>
        <v>1003626.38678733</v>
      </c>
      <c r="H21" s="49">
        <v>1.509903</v>
      </c>
      <c r="I21" s="26">
        <f t="shared" si="4"/>
        <v>925692.61465755</v>
      </c>
      <c r="J21" s="25">
        <f t="shared" si="5"/>
        <v>3.2050781531396373</v>
      </c>
      <c r="K21" s="29">
        <f t="shared" si="0"/>
        <v>53280781.948980898</v>
      </c>
    </row>
    <row r="22" spans="1:11" x14ac:dyDescent="0.2">
      <c r="A22" s="24" t="s">
        <v>14</v>
      </c>
      <c r="B22" s="25">
        <v>4.521738</v>
      </c>
      <c r="C22" s="26">
        <f t="shared" si="1"/>
        <v>50712246.661065608</v>
      </c>
      <c r="D22" s="27">
        <v>4.5158680000000002</v>
      </c>
      <c r="E22" s="28">
        <f t="shared" si="2"/>
        <v>20619420.006052844</v>
      </c>
      <c r="F22" s="25">
        <v>3.2652549999999998</v>
      </c>
      <c r="G22" s="26">
        <f t="shared" si="3"/>
        <v>749633.61846694991</v>
      </c>
      <c r="H22" s="49">
        <v>2.7288549999999998</v>
      </c>
      <c r="I22" s="26">
        <f t="shared" si="4"/>
        <v>1673008.7429267499</v>
      </c>
      <c r="J22" s="25">
        <f t="shared" si="5"/>
        <v>4.4366526901491019</v>
      </c>
      <c r="K22" s="29">
        <f t="shared" si="0"/>
        <v>73754309.02851215</v>
      </c>
    </row>
    <row r="23" spans="1:11" x14ac:dyDescent="0.2">
      <c r="A23" s="24" t="s">
        <v>26</v>
      </c>
      <c r="B23" s="25">
        <v>2.1888960000000002</v>
      </c>
      <c r="C23" s="26">
        <f t="shared" si="1"/>
        <v>24548930.934835207</v>
      </c>
      <c r="D23" s="27">
        <v>2.090722</v>
      </c>
      <c r="E23" s="28">
        <f t="shared" si="2"/>
        <v>9546221.2433788609</v>
      </c>
      <c r="F23" s="25">
        <v>6.504626</v>
      </c>
      <c r="G23" s="26">
        <f t="shared" si="3"/>
        <v>1493324.81694514</v>
      </c>
      <c r="H23" s="49">
        <v>0.51114400000000004</v>
      </c>
      <c r="I23" s="26">
        <f t="shared" si="4"/>
        <v>313372.59799240006</v>
      </c>
      <c r="J23" s="25">
        <f t="shared" si="5"/>
        <v>2.1596573769975667</v>
      </c>
      <c r="K23" s="29">
        <f t="shared" si="0"/>
        <v>35901849.593151607</v>
      </c>
    </row>
    <row r="24" spans="1:11" x14ac:dyDescent="0.2">
      <c r="A24" s="24" t="s">
        <v>15</v>
      </c>
      <c r="B24" s="25">
        <v>2.8841459999999999</v>
      </c>
      <c r="C24" s="26">
        <f t="shared" si="1"/>
        <v>32346306.521635205</v>
      </c>
      <c r="D24" s="27">
        <v>2.8284120000000001</v>
      </c>
      <c r="E24" s="28">
        <f t="shared" si="2"/>
        <v>12914508.346603563</v>
      </c>
      <c r="F24" s="25">
        <v>5.0708060000000001</v>
      </c>
      <c r="G24" s="26">
        <f t="shared" si="3"/>
        <v>1164150.01288534</v>
      </c>
      <c r="H24" s="49">
        <v>1.562084</v>
      </c>
      <c r="I24" s="26">
        <f t="shared" si="4"/>
        <v>957683.78649139998</v>
      </c>
      <c r="J24" s="25">
        <f t="shared" si="5"/>
        <v>2.8502789660235108</v>
      </c>
      <c r="K24" s="29">
        <f t="shared" si="0"/>
        <v>47382648.667615511</v>
      </c>
    </row>
    <row r="25" spans="1:11" x14ac:dyDescent="0.2">
      <c r="A25" s="24" t="s">
        <v>16</v>
      </c>
      <c r="B25" s="25">
        <v>8.1145770000000006</v>
      </c>
      <c r="C25" s="26">
        <f t="shared" si="1"/>
        <v>91006694.853662431</v>
      </c>
      <c r="D25" s="27">
        <v>8.6801709999999996</v>
      </c>
      <c r="E25" s="28">
        <f t="shared" si="2"/>
        <v>39633596.813139737</v>
      </c>
      <c r="F25" s="25">
        <v>2.0792549999999999</v>
      </c>
      <c r="G25" s="26">
        <f t="shared" si="3"/>
        <v>477353.05492694996</v>
      </c>
      <c r="H25" s="49">
        <v>6.4742699999999997</v>
      </c>
      <c r="I25" s="26">
        <f t="shared" si="4"/>
        <v>3969250.9547294998</v>
      </c>
      <c r="J25" s="25">
        <f t="shared" si="5"/>
        <v>8.1260830316389931</v>
      </c>
      <c r="K25" s="29">
        <f t="shared" si="0"/>
        <v>135086895.67645863</v>
      </c>
    </row>
    <row r="26" spans="1:11" x14ac:dyDescent="0.2">
      <c r="A26" s="24" t="s">
        <v>17</v>
      </c>
      <c r="B26" s="25">
        <v>3.814835</v>
      </c>
      <c r="C26" s="26">
        <f t="shared" si="1"/>
        <v>42784180.218152009</v>
      </c>
      <c r="D26" s="27">
        <v>3.4213529999999999</v>
      </c>
      <c r="E26" s="28">
        <f t="shared" si="2"/>
        <v>15621872.582628392</v>
      </c>
      <c r="F26" s="25">
        <v>4.1857319999999998</v>
      </c>
      <c r="G26" s="26">
        <f t="shared" si="3"/>
        <v>960955.70639747987</v>
      </c>
      <c r="H26" s="49">
        <v>2.7855340000000002</v>
      </c>
      <c r="I26" s="26">
        <f t="shared" si="4"/>
        <v>1707757.5524239</v>
      </c>
      <c r="J26" s="25">
        <f t="shared" si="5"/>
        <v>3.6739212760275191</v>
      </c>
      <c r="K26" s="29">
        <f t="shared" si="0"/>
        <v>61074766.059601784</v>
      </c>
    </row>
    <row r="27" spans="1:11" x14ac:dyDescent="0.2">
      <c r="A27" s="24" t="s">
        <v>18</v>
      </c>
      <c r="B27" s="25">
        <v>36.686290999999997</v>
      </c>
      <c r="C27" s="26">
        <f t="shared" si="1"/>
        <v>411444501.70965928</v>
      </c>
      <c r="D27" s="27">
        <v>38.349448000000002</v>
      </c>
      <c r="E27" s="28">
        <f t="shared" si="2"/>
        <v>175103296.93256828</v>
      </c>
      <c r="F27" s="25">
        <v>0.90210699999999999</v>
      </c>
      <c r="G27" s="26">
        <f t="shared" si="3"/>
        <v>207104.72372123</v>
      </c>
      <c r="H27" s="49">
        <v>47.082000999999998</v>
      </c>
      <c r="I27" s="26">
        <f t="shared" si="4"/>
        <v>28865073.192780849</v>
      </c>
      <c r="J27" s="25">
        <f t="shared" si="5"/>
        <v>37.032304431907079</v>
      </c>
      <c r="K27" s="29">
        <f t="shared" si="0"/>
        <v>615619976.55872965</v>
      </c>
    </row>
    <row r="28" spans="1:11" x14ac:dyDescent="0.2">
      <c r="A28" s="24" t="s">
        <v>19</v>
      </c>
      <c r="B28" s="25">
        <v>3.7556240000000001</v>
      </c>
      <c r="C28" s="26">
        <f t="shared" si="1"/>
        <v>42120116.347788811</v>
      </c>
      <c r="D28" s="27">
        <v>3.7380070000000001</v>
      </c>
      <c r="E28" s="28">
        <f t="shared" si="2"/>
        <v>17067712.412888411</v>
      </c>
      <c r="F28" s="25">
        <v>3.911359</v>
      </c>
      <c r="G28" s="26">
        <f t="shared" si="3"/>
        <v>897965.45761151006</v>
      </c>
      <c r="H28" s="49">
        <v>2.0662829999999999</v>
      </c>
      <c r="I28" s="26">
        <f t="shared" si="4"/>
        <v>1266798.53798055</v>
      </c>
      <c r="J28" s="25">
        <f t="shared" si="5"/>
        <v>3.6906337986909543</v>
      </c>
      <c r="K28" s="29">
        <f t="shared" si="0"/>
        <v>61352592.756269276</v>
      </c>
    </row>
    <row r="29" spans="1:11" ht="15" thickBot="1" x14ac:dyDescent="0.25">
      <c r="A29" s="30" t="s">
        <v>20</v>
      </c>
      <c r="B29" s="31">
        <v>3.2937099999999999</v>
      </c>
      <c r="C29" s="32">
        <f t="shared" si="1"/>
        <v>36939653.281552002</v>
      </c>
      <c r="D29" s="33">
        <v>3.1437840000000001</v>
      </c>
      <c r="E29" s="34">
        <f t="shared" si="2"/>
        <v>14354494.574311921</v>
      </c>
      <c r="F29" s="31">
        <v>4.6459710000000003</v>
      </c>
      <c r="G29" s="32">
        <f t="shared" si="3"/>
        <v>1066616.86515219</v>
      </c>
      <c r="H29" s="50">
        <v>3.479705</v>
      </c>
      <c r="I29" s="32">
        <f t="shared" si="4"/>
        <v>2133340.4991492499</v>
      </c>
      <c r="J29" s="31">
        <f t="shared" si="5"/>
        <v>3.2780649931768755</v>
      </c>
      <c r="K29" s="47">
        <f t="shared" si="0"/>
        <v>54494105.220165357</v>
      </c>
    </row>
    <row r="30" spans="1:11" ht="15" thickBot="1" x14ac:dyDescent="0.25">
      <c r="A30" s="60" t="s">
        <v>1</v>
      </c>
      <c r="B30" s="61">
        <f>SUM(B10:B29)</f>
        <v>100</v>
      </c>
      <c r="C30" s="62">
        <v>1121521120.0000002</v>
      </c>
      <c r="D30" s="61">
        <f t="shared" ref="D30:F30" si="6">SUM(D10:D29)</f>
        <v>100</v>
      </c>
      <c r="E30" s="62">
        <v>456599263.00000006</v>
      </c>
      <c r="F30" s="61">
        <f t="shared" si="6"/>
        <v>100</v>
      </c>
      <c r="G30" s="62">
        <v>22957889</v>
      </c>
      <c r="H30" s="61">
        <f t="shared" ref="H30" si="7">SUM(H10:H29)</f>
        <v>100</v>
      </c>
      <c r="I30" s="62">
        <v>61308085</v>
      </c>
      <c r="J30" s="67">
        <f>SUM(J10:J29)</f>
        <v>100.00000000000001</v>
      </c>
      <c r="K30" s="68">
        <f>SUM(K10:K29)</f>
        <v>1662386357</v>
      </c>
    </row>
    <row r="31" spans="1:11" x14ac:dyDescent="0.2">
      <c r="A31" s="36"/>
      <c r="B31" s="36"/>
      <c r="C31" s="36"/>
      <c r="D31" s="36"/>
      <c r="E31" s="36"/>
      <c r="F31" s="36"/>
      <c r="G31" s="36"/>
      <c r="H31" s="36"/>
      <c r="I31" s="36"/>
      <c r="J31" s="36"/>
      <c r="K31" s="36"/>
    </row>
    <row r="32" spans="1:11" ht="27" customHeight="1" x14ac:dyDescent="0.2">
      <c r="A32" s="85" t="s">
        <v>41</v>
      </c>
      <c r="B32" s="85"/>
      <c r="C32" s="85"/>
      <c r="D32" s="85"/>
      <c r="E32" s="85"/>
      <c r="F32" s="85"/>
      <c r="G32" s="85"/>
      <c r="H32" s="85"/>
      <c r="I32" s="85"/>
      <c r="J32" s="85"/>
      <c r="K32" s="85"/>
    </row>
    <row r="33" spans="1:11" x14ac:dyDescent="0.2">
      <c r="A33" s="36"/>
      <c r="B33" s="36"/>
      <c r="C33" s="37"/>
      <c r="D33" s="37"/>
      <c r="E33" s="36"/>
      <c r="F33" s="36"/>
      <c r="G33" s="37"/>
      <c r="H33" s="37"/>
      <c r="I33" s="37"/>
      <c r="J33" s="37"/>
      <c r="K33" s="37"/>
    </row>
    <row r="34" spans="1:11" x14ac:dyDescent="0.2">
      <c r="A34" s="38" t="s">
        <v>38</v>
      </c>
      <c r="B34" s="36"/>
      <c r="C34" s="48"/>
      <c r="D34" s="37"/>
      <c r="E34" s="48"/>
      <c r="F34" s="48"/>
      <c r="G34" s="48"/>
      <c r="H34" s="48"/>
      <c r="I34" s="37"/>
      <c r="J34" s="37"/>
      <c r="K34" s="37"/>
    </row>
    <row r="35" spans="1:11" x14ac:dyDescent="0.2">
      <c r="C35" s="7"/>
      <c r="D35" s="7"/>
      <c r="H35" s="7"/>
      <c r="I35" s="7"/>
      <c r="J35" s="7"/>
      <c r="K35" s="7"/>
    </row>
    <row r="36" spans="1:11" x14ac:dyDescent="0.2">
      <c r="C36" s="7"/>
      <c r="D36" s="7"/>
      <c r="H36" s="7"/>
      <c r="I36" s="7"/>
      <c r="J36" s="7"/>
      <c r="K36" s="7"/>
    </row>
    <row r="37" spans="1:11" x14ac:dyDescent="0.2">
      <c r="C37" s="7"/>
      <c r="D37" s="7"/>
      <c r="H37" s="7"/>
      <c r="I37" s="7"/>
      <c r="J37" s="7"/>
      <c r="K37" s="7"/>
    </row>
    <row r="38" spans="1:11" x14ac:dyDescent="0.2">
      <c r="C38" s="7"/>
      <c r="D38" s="7"/>
      <c r="H38" s="7"/>
      <c r="I38" s="7"/>
      <c r="J38" s="7"/>
      <c r="K38" s="7"/>
    </row>
    <row r="39" spans="1:11" x14ac:dyDescent="0.2">
      <c r="C39" s="7"/>
      <c r="D39" s="7"/>
      <c r="H39" s="7"/>
      <c r="I39" s="7"/>
      <c r="J39" s="7"/>
      <c r="K39" s="7"/>
    </row>
    <row r="40" spans="1:11" x14ac:dyDescent="0.2">
      <c r="C40" s="7"/>
      <c r="D40" s="7"/>
      <c r="H40" s="7"/>
      <c r="I40" s="7"/>
      <c r="J40" s="7"/>
      <c r="K40" s="7"/>
    </row>
    <row r="41" spans="1:11" x14ac:dyDescent="0.2">
      <c r="C41" s="7"/>
      <c r="D41" s="7"/>
      <c r="H41" s="7"/>
      <c r="I41" s="7"/>
      <c r="J41" s="7"/>
      <c r="K41" s="7"/>
    </row>
    <row r="42" spans="1:11" x14ac:dyDescent="0.2">
      <c r="C42" s="7"/>
      <c r="D42" s="7"/>
      <c r="H42" s="7"/>
      <c r="I42" s="7"/>
      <c r="J42" s="7"/>
      <c r="K42" s="7"/>
    </row>
    <row r="43" spans="1:11" x14ac:dyDescent="0.2">
      <c r="C43" s="7"/>
      <c r="D43" s="7"/>
      <c r="H43" s="7"/>
      <c r="I43" s="7"/>
      <c r="J43" s="7"/>
      <c r="K43" s="7"/>
    </row>
    <row r="44" spans="1:11" x14ac:dyDescent="0.2">
      <c r="C44" s="7"/>
      <c r="D44" s="7"/>
      <c r="H44" s="7"/>
      <c r="I44" s="7"/>
      <c r="J44" s="7"/>
      <c r="K44" s="7"/>
    </row>
    <row r="45" spans="1:11" x14ac:dyDescent="0.2">
      <c r="C45" s="7"/>
      <c r="D45" s="7"/>
      <c r="H45" s="7"/>
      <c r="I45" s="7"/>
      <c r="J45" s="7"/>
      <c r="K45" s="7"/>
    </row>
    <row r="46" spans="1:11" x14ac:dyDescent="0.2">
      <c r="C46" s="7"/>
      <c r="D46" s="7"/>
      <c r="H46" s="7"/>
      <c r="I46" s="7"/>
      <c r="J46" s="7"/>
      <c r="K46" s="7"/>
    </row>
    <row r="47" spans="1:11" x14ac:dyDescent="0.2">
      <c r="C47" s="7"/>
      <c r="D47" s="7"/>
      <c r="H47" s="7"/>
      <c r="I47" s="7"/>
      <c r="J47" s="7"/>
      <c r="K47" s="7"/>
    </row>
    <row r="48" spans="1:11" x14ac:dyDescent="0.2">
      <c r="C48" s="7"/>
      <c r="D48" s="7"/>
      <c r="H48" s="7"/>
      <c r="I48" s="7"/>
      <c r="J48" s="7"/>
      <c r="K48" s="7"/>
    </row>
    <row r="49" spans="1:11" x14ac:dyDescent="0.2">
      <c r="C49" s="7"/>
      <c r="D49" s="7"/>
      <c r="H49" s="7"/>
      <c r="I49" s="7"/>
      <c r="J49" s="7"/>
      <c r="K49" s="7"/>
    </row>
    <row r="50" spans="1:11" x14ac:dyDescent="0.2">
      <c r="C50" s="7"/>
      <c r="D50" s="7"/>
      <c r="H50" s="7"/>
      <c r="I50" s="7"/>
      <c r="J50" s="7"/>
      <c r="K50" s="7"/>
    </row>
    <row r="51" spans="1:11" x14ac:dyDescent="0.2">
      <c r="C51" s="7"/>
      <c r="D51" s="7"/>
      <c r="H51" s="7"/>
      <c r="I51" s="7"/>
      <c r="J51" s="7"/>
      <c r="K51" s="7"/>
    </row>
    <row r="52" spans="1:11" x14ac:dyDescent="0.2">
      <c r="A52" s="7"/>
      <c r="B52" s="7"/>
      <c r="C52" s="7"/>
      <c r="D52" s="7"/>
      <c r="H52" s="7"/>
      <c r="I52" s="7"/>
      <c r="J52" s="7"/>
      <c r="K52" s="7"/>
    </row>
    <row r="53" spans="1:11" x14ac:dyDescent="0.2">
      <c r="H53" s="7"/>
      <c r="I53" s="7"/>
      <c r="J53" s="7"/>
      <c r="K53" s="7"/>
    </row>
    <row r="55" spans="1:11" x14ac:dyDescent="0.2">
      <c r="A55" s="7"/>
      <c r="B55" s="7"/>
      <c r="C55" s="7"/>
      <c r="D55" s="7"/>
    </row>
    <row r="56" spans="1:11" x14ac:dyDescent="0.2">
      <c r="A56" s="7"/>
      <c r="B56" s="7"/>
      <c r="C56" s="7"/>
      <c r="D56" s="7"/>
    </row>
    <row r="57" spans="1:11" x14ac:dyDescent="0.2">
      <c r="A57" s="7"/>
      <c r="B57" s="7"/>
      <c r="C57" s="7"/>
      <c r="D57" s="7"/>
    </row>
    <row r="58" spans="1:11" x14ac:dyDescent="0.2">
      <c r="A58" s="7"/>
      <c r="B58" s="7"/>
      <c r="C58" s="7"/>
      <c r="D58" s="7"/>
    </row>
    <row r="59" spans="1:11" x14ac:dyDescent="0.2">
      <c r="A59" s="7"/>
      <c r="B59" s="7"/>
      <c r="C59" s="7"/>
      <c r="D59" s="7"/>
    </row>
    <row r="60" spans="1:11" x14ac:dyDescent="0.2">
      <c r="A60" s="7"/>
      <c r="B60" s="7"/>
      <c r="C60" s="7"/>
      <c r="D60" s="7"/>
    </row>
    <row r="61" spans="1:11" x14ac:dyDescent="0.2">
      <c r="A61" s="7"/>
      <c r="B61" s="7"/>
      <c r="C61" s="7"/>
      <c r="D61" s="7"/>
    </row>
    <row r="62" spans="1:11" x14ac:dyDescent="0.2">
      <c r="A62" s="7"/>
      <c r="B62" s="7"/>
      <c r="C62" s="7"/>
      <c r="D62" s="7"/>
    </row>
    <row r="63" spans="1:11" x14ac:dyDescent="0.2">
      <c r="A63" s="7"/>
      <c r="B63" s="7"/>
      <c r="C63" s="7"/>
      <c r="D63" s="7"/>
    </row>
    <row r="64" spans="1:11" x14ac:dyDescent="0.2">
      <c r="A64" s="7"/>
      <c r="B64" s="7"/>
      <c r="C64" s="7"/>
      <c r="D64" s="7"/>
    </row>
    <row r="65" spans="1:4" x14ac:dyDescent="0.2">
      <c r="A65" s="7"/>
      <c r="B65" s="7"/>
      <c r="C65" s="7"/>
      <c r="D65" s="7"/>
    </row>
    <row r="66" spans="1:4" x14ac:dyDescent="0.2">
      <c r="A66" s="7"/>
      <c r="B66" s="7"/>
      <c r="C66" s="7"/>
      <c r="D66" s="7"/>
    </row>
    <row r="67" spans="1:4" x14ac:dyDescent="0.2">
      <c r="A67" s="7"/>
      <c r="B67" s="7"/>
      <c r="C67" s="7"/>
      <c r="D67" s="7"/>
    </row>
    <row r="68" spans="1:4" x14ac:dyDescent="0.2">
      <c r="A68" s="7"/>
      <c r="B68" s="7"/>
      <c r="C68" s="7"/>
      <c r="D68" s="7"/>
    </row>
    <row r="69" spans="1:4" x14ac:dyDescent="0.2">
      <c r="A69" s="7"/>
      <c r="B69" s="7"/>
      <c r="C69" s="7"/>
      <c r="D69" s="7"/>
    </row>
    <row r="70" spans="1:4" x14ac:dyDescent="0.2">
      <c r="A70" s="7"/>
      <c r="B70" s="7"/>
      <c r="C70" s="7"/>
      <c r="D70" s="7"/>
    </row>
    <row r="71" spans="1:4" x14ac:dyDescent="0.2">
      <c r="A71" s="7"/>
      <c r="B71" s="7"/>
      <c r="C71" s="7"/>
      <c r="D71" s="7"/>
    </row>
    <row r="72" spans="1:4" x14ac:dyDescent="0.2">
      <c r="A72" s="7"/>
      <c r="B72" s="7"/>
      <c r="C72" s="7"/>
      <c r="D72" s="7"/>
    </row>
    <row r="73" spans="1:4" x14ac:dyDescent="0.2">
      <c r="A73" s="7"/>
      <c r="B73" s="7"/>
      <c r="C73" s="7"/>
      <c r="D73" s="7"/>
    </row>
    <row r="74" spans="1:4" x14ac:dyDescent="0.2">
      <c r="A74" s="7"/>
      <c r="B74" s="7"/>
      <c r="C74" s="7"/>
      <c r="D74" s="7"/>
    </row>
    <row r="75" spans="1:4" x14ac:dyDescent="0.2">
      <c r="A75" s="7"/>
      <c r="B75" s="7"/>
      <c r="C75" s="7"/>
      <c r="D75" s="7"/>
    </row>
    <row r="77" spans="1:4" x14ac:dyDescent="0.2">
      <c r="A77" s="7"/>
      <c r="B77" s="7"/>
      <c r="C77" s="7"/>
      <c r="D77" s="7"/>
    </row>
    <row r="78" spans="1:4" x14ac:dyDescent="0.2">
      <c r="A78" s="7"/>
      <c r="B78" s="7"/>
      <c r="C78" s="7"/>
      <c r="D78" s="7"/>
    </row>
    <row r="79" spans="1:4" x14ac:dyDescent="0.2">
      <c r="A79" s="7"/>
      <c r="B79" s="7"/>
      <c r="C79" s="7"/>
      <c r="D79" s="7"/>
    </row>
    <row r="80" spans="1:4" x14ac:dyDescent="0.2">
      <c r="A80" s="7"/>
      <c r="B80" s="7"/>
      <c r="C80" s="7"/>
      <c r="D80" s="7"/>
    </row>
    <row r="81" spans="1:4" x14ac:dyDescent="0.2">
      <c r="A81" s="7"/>
      <c r="B81" s="7"/>
      <c r="C81" s="7"/>
      <c r="D81" s="7"/>
    </row>
    <row r="82" spans="1:4" x14ac:dyDescent="0.2">
      <c r="A82" s="7"/>
      <c r="B82" s="7"/>
      <c r="C82" s="7"/>
      <c r="D82" s="7"/>
    </row>
    <row r="83" spans="1:4" x14ac:dyDescent="0.2">
      <c r="A83" s="7"/>
      <c r="B83" s="7"/>
      <c r="C83" s="7"/>
      <c r="D83" s="7"/>
    </row>
    <row r="84" spans="1:4" x14ac:dyDescent="0.2">
      <c r="A84" s="7"/>
      <c r="B84" s="7"/>
      <c r="C84" s="7"/>
      <c r="D84" s="7"/>
    </row>
    <row r="85" spans="1:4" x14ac:dyDescent="0.2">
      <c r="A85" s="7"/>
      <c r="B85" s="7"/>
      <c r="C85" s="7"/>
      <c r="D85" s="7"/>
    </row>
    <row r="86" spans="1:4" x14ac:dyDescent="0.2">
      <c r="A86" s="7"/>
      <c r="B86" s="7"/>
      <c r="C86" s="7"/>
      <c r="D86" s="7"/>
    </row>
    <row r="87" spans="1:4" x14ac:dyDescent="0.2">
      <c r="A87" s="7"/>
      <c r="B87" s="7"/>
      <c r="C87" s="7"/>
      <c r="D87" s="7"/>
    </row>
    <row r="88" spans="1:4" x14ac:dyDescent="0.2">
      <c r="A88" s="7"/>
      <c r="B88" s="7"/>
      <c r="C88" s="7"/>
      <c r="D88" s="7"/>
    </row>
    <row r="89" spans="1:4" x14ac:dyDescent="0.2">
      <c r="A89" s="7"/>
      <c r="B89" s="7"/>
      <c r="C89" s="7"/>
      <c r="D89" s="7"/>
    </row>
    <row r="90" spans="1:4" x14ac:dyDescent="0.2">
      <c r="A90" s="7"/>
      <c r="B90" s="7"/>
      <c r="C90" s="7"/>
      <c r="D90" s="7"/>
    </row>
    <row r="91" spans="1:4" x14ac:dyDescent="0.2">
      <c r="A91" s="7"/>
      <c r="B91" s="7"/>
      <c r="C91" s="7"/>
      <c r="D91" s="7"/>
    </row>
    <row r="92" spans="1:4" x14ac:dyDescent="0.2">
      <c r="A92" s="7"/>
      <c r="B92" s="7"/>
      <c r="C92" s="7"/>
      <c r="D92" s="7"/>
    </row>
    <row r="93" spans="1:4" x14ac:dyDescent="0.2">
      <c r="A93" s="7"/>
      <c r="B93" s="7"/>
      <c r="C93" s="7"/>
      <c r="D93" s="7"/>
    </row>
    <row r="94" spans="1:4" x14ac:dyDescent="0.2">
      <c r="A94" s="7"/>
      <c r="B94" s="7"/>
      <c r="C94" s="7"/>
      <c r="D94" s="7"/>
    </row>
    <row r="95" spans="1:4" x14ac:dyDescent="0.2">
      <c r="A95" s="7"/>
      <c r="B95" s="7"/>
      <c r="C95" s="7"/>
      <c r="D95" s="7"/>
    </row>
    <row r="96" spans="1:4" x14ac:dyDescent="0.2">
      <c r="A96" s="7"/>
      <c r="B96" s="7"/>
      <c r="C96" s="7"/>
      <c r="D96" s="7"/>
    </row>
    <row r="97" spans="1:4" x14ac:dyDescent="0.2">
      <c r="A97" s="7"/>
      <c r="B97" s="7"/>
      <c r="C97" s="7"/>
      <c r="D97" s="7"/>
    </row>
  </sheetData>
  <sortState ref="A10:K29">
    <sortCondition ref="A10"/>
  </sortState>
  <mergeCells count="11">
    <mergeCell ref="A32:K32"/>
    <mergeCell ref="J8:K8"/>
    <mergeCell ref="A1:K1"/>
    <mergeCell ref="A2:K2"/>
    <mergeCell ref="A3:K3"/>
    <mergeCell ref="A8:A9"/>
    <mergeCell ref="B8:C8"/>
    <mergeCell ref="D8:E8"/>
    <mergeCell ref="F8:G8"/>
    <mergeCell ref="A5:K6"/>
    <mergeCell ref="H8:I8"/>
  </mergeCells>
  <pageMargins left="0.14000000000000001" right="0.91" top="0.36" bottom="0.38" header="0.31496062992125984" footer="0.31496062992125984"/>
  <pageSetup scale="91"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F36"/>
  <sheetViews>
    <sheetView workbookViewId="0">
      <selection activeCell="I27" sqref="I27"/>
    </sheetView>
  </sheetViews>
  <sheetFormatPr baseColWidth="10" defaultRowHeight="14.25" x14ac:dyDescent="0.2"/>
  <cols>
    <col min="1" max="1" width="33.5546875" style="1" customWidth="1"/>
    <col min="2" max="4" width="20.77734375" style="1" customWidth="1"/>
    <col min="5" max="16384" width="11.5546875" style="1"/>
  </cols>
  <sheetData>
    <row r="1" spans="1:6" ht="16.5" x14ac:dyDescent="0.25">
      <c r="A1" s="90" t="s">
        <v>27</v>
      </c>
      <c r="B1" s="90"/>
      <c r="C1" s="90"/>
      <c r="D1" s="90"/>
    </row>
    <row r="2" spans="1:6" ht="15" x14ac:dyDescent="0.2">
      <c r="A2" s="91" t="s">
        <v>28</v>
      </c>
      <c r="B2" s="91"/>
      <c r="C2" s="91"/>
      <c r="D2" s="91"/>
    </row>
    <row r="3" spans="1:6" x14ac:dyDescent="0.2">
      <c r="A3" s="92" t="s">
        <v>29</v>
      </c>
      <c r="B3" s="92"/>
      <c r="C3" s="92"/>
      <c r="D3" s="92"/>
    </row>
    <row r="5" spans="1:6" ht="21" customHeight="1" x14ac:dyDescent="0.2">
      <c r="A5" s="93" t="s">
        <v>39</v>
      </c>
      <c r="B5" s="93"/>
      <c r="C5" s="93"/>
      <c r="D5" s="93"/>
    </row>
    <row r="6" spans="1:6" ht="15.75" thickBot="1" x14ac:dyDescent="0.3">
      <c r="D6" s="5" t="s">
        <v>30</v>
      </c>
    </row>
    <row r="7" spans="1:6" ht="24.95" customHeight="1" x14ac:dyDescent="0.2">
      <c r="A7" s="98" t="s">
        <v>0</v>
      </c>
      <c r="B7" s="94" t="s">
        <v>36</v>
      </c>
      <c r="C7" s="94" t="s">
        <v>21</v>
      </c>
      <c r="D7" s="96" t="s">
        <v>22</v>
      </c>
      <c r="F7" s="6"/>
    </row>
    <row r="8" spans="1:6" ht="30" customHeight="1" thickBot="1" x14ac:dyDescent="0.25">
      <c r="A8" s="99"/>
      <c r="B8" s="95"/>
      <c r="C8" s="95"/>
      <c r="D8" s="97"/>
    </row>
    <row r="9" spans="1:6" x14ac:dyDescent="0.2">
      <c r="A9" s="2" t="s">
        <v>2</v>
      </c>
      <c r="B9" s="12">
        <f>PROVISIONALES!K9</f>
        <v>62064916.838440888</v>
      </c>
      <c r="C9" s="12">
        <f>DEFINITIVAS!K10</f>
        <v>61926387.381699353</v>
      </c>
      <c r="D9" s="15">
        <f t="shared" ref="D9:D28" si="0">C9-B9</f>
        <v>-138529.45674153417</v>
      </c>
      <c r="F9" s="11"/>
    </row>
    <row r="10" spans="1:6" x14ac:dyDescent="0.2">
      <c r="A10" s="3" t="s">
        <v>3</v>
      </c>
      <c r="B10" s="13">
        <f>PROVISIONALES!K10</f>
        <v>41467378.498466305</v>
      </c>
      <c r="C10" s="13">
        <f>DEFINITIVAS!K11</f>
        <v>41444410.126639426</v>
      </c>
      <c r="D10" s="16">
        <f t="shared" si="0"/>
        <v>-22968.37182687968</v>
      </c>
      <c r="F10" s="11"/>
    </row>
    <row r="11" spans="1:6" x14ac:dyDescent="0.2">
      <c r="A11" s="3" t="s">
        <v>4</v>
      </c>
      <c r="B11" s="13">
        <f>PROVISIONALES!K11</f>
        <v>39007511.551691458</v>
      </c>
      <c r="C11" s="13">
        <f>DEFINITIVAS!K12</f>
        <v>39003792.022854775</v>
      </c>
      <c r="D11" s="16">
        <f t="shared" si="0"/>
        <v>-3719.5288366824389</v>
      </c>
      <c r="F11" s="11"/>
    </row>
    <row r="12" spans="1:6" x14ac:dyDescent="0.2">
      <c r="A12" s="3" t="s">
        <v>5</v>
      </c>
      <c r="B12" s="13">
        <f>PROVISIONALES!K12</f>
        <v>66919817.291538104</v>
      </c>
      <c r="C12" s="13">
        <f>DEFINITIVAS!K13</f>
        <v>66269144.668879807</v>
      </c>
      <c r="D12" s="16">
        <f t="shared" si="0"/>
        <v>-650672.62265829742</v>
      </c>
      <c r="F12" s="11"/>
    </row>
    <row r="13" spans="1:6" x14ac:dyDescent="0.2">
      <c r="A13" s="3" t="s">
        <v>6</v>
      </c>
      <c r="B13" s="13">
        <f>PROVISIONALES!K13</f>
        <v>79194443.042765737</v>
      </c>
      <c r="C13" s="13">
        <f>DEFINITIVAS!K14</f>
        <v>78866407.183226243</v>
      </c>
      <c r="D13" s="16">
        <f t="shared" si="0"/>
        <v>-328035.85953949392</v>
      </c>
      <c r="F13" s="11"/>
    </row>
    <row r="14" spans="1:6" x14ac:dyDescent="0.2">
      <c r="A14" s="3" t="s">
        <v>7</v>
      </c>
      <c r="B14" s="13">
        <f>PROVISIONALES!K14</f>
        <v>30762123.068503093</v>
      </c>
      <c r="C14" s="13">
        <f>DEFINITIVAS!K15</f>
        <v>30671444.370636959</v>
      </c>
      <c r="D14" s="16">
        <f t="shared" si="0"/>
        <v>-90678.697866134346</v>
      </c>
      <c r="F14" s="11"/>
    </row>
    <row r="15" spans="1:6" x14ac:dyDescent="0.2">
      <c r="A15" s="3" t="s">
        <v>8</v>
      </c>
      <c r="B15" s="13">
        <f>PROVISIONALES!K15</f>
        <v>29523660.542633004</v>
      </c>
      <c r="C15" s="13">
        <f>DEFINITIVAS!K16</f>
        <v>29517225.598344214</v>
      </c>
      <c r="D15" s="16">
        <f t="shared" si="0"/>
        <v>-6434.944288790226</v>
      </c>
      <c r="F15" s="11"/>
    </row>
    <row r="16" spans="1:6" x14ac:dyDescent="0.2">
      <c r="A16" s="3" t="s">
        <v>9</v>
      </c>
      <c r="B16" s="13">
        <f>PROVISIONALES!K16</f>
        <v>51941024.752176374</v>
      </c>
      <c r="C16" s="13">
        <f>DEFINITIVAS!K17</f>
        <v>51849110.81803263</v>
      </c>
      <c r="D16" s="16">
        <f t="shared" si="0"/>
        <v>-91913.934143744409</v>
      </c>
      <c r="F16" s="11"/>
    </row>
    <row r="17" spans="1:6" x14ac:dyDescent="0.2">
      <c r="A17" s="3" t="s">
        <v>10</v>
      </c>
      <c r="B17" s="13">
        <f>PROVISIONALES!K17</f>
        <v>46200867.874237053</v>
      </c>
      <c r="C17" s="13">
        <f>DEFINITIVAS!K18</f>
        <v>46172340.746672891</v>
      </c>
      <c r="D17" s="16">
        <f t="shared" si="0"/>
        <v>-28527.127564162016</v>
      </c>
      <c r="F17" s="11"/>
    </row>
    <row r="18" spans="1:6" x14ac:dyDescent="0.2">
      <c r="A18" s="3" t="s">
        <v>11</v>
      </c>
      <c r="B18" s="13">
        <f>PROVISIONALES!K18</f>
        <v>29210407.930653863</v>
      </c>
      <c r="C18" s="13">
        <f>DEFINITIVAS!K19</f>
        <v>29210292.237255462</v>
      </c>
      <c r="D18" s="16">
        <f t="shared" si="0"/>
        <v>-115.69339840114117</v>
      </c>
      <c r="F18" s="11"/>
    </row>
    <row r="19" spans="1:6" x14ac:dyDescent="0.2">
      <c r="A19" s="3" t="s">
        <v>12</v>
      </c>
      <c r="B19" s="13">
        <f>PROVISIONALES!K19</f>
        <v>49613421.166798308</v>
      </c>
      <c r="C19" s="13">
        <f>DEFINITIVAS!K20</f>
        <v>49507876.336273707</v>
      </c>
      <c r="D19" s="16">
        <f t="shared" si="0"/>
        <v>-105544.83052460104</v>
      </c>
      <c r="F19" s="11"/>
    </row>
    <row r="20" spans="1:6" x14ac:dyDescent="0.2">
      <c r="A20" s="3" t="s">
        <v>13</v>
      </c>
      <c r="B20" s="13">
        <f>PROVISIONALES!K20</f>
        <v>53322878.687551238</v>
      </c>
      <c r="C20" s="13">
        <f>DEFINITIVAS!K21</f>
        <v>53280781.948980898</v>
      </c>
      <c r="D20" s="16">
        <f t="shared" si="0"/>
        <v>-42096.738570339978</v>
      </c>
      <c r="F20" s="11"/>
    </row>
    <row r="21" spans="1:6" x14ac:dyDescent="0.2">
      <c r="A21" s="3" t="s">
        <v>14</v>
      </c>
      <c r="B21" s="13">
        <f>PROVISIONALES!K21</f>
        <v>73876861.173574477</v>
      </c>
      <c r="C21" s="13">
        <f>DEFINITIVAS!K22</f>
        <v>73754309.02851215</v>
      </c>
      <c r="D21" s="16">
        <f t="shared" si="0"/>
        <v>-122552.14506232738</v>
      </c>
      <c r="F21" s="11"/>
    </row>
    <row r="22" spans="1:6" x14ac:dyDescent="0.2">
      <c r="A22" s="3" t="s">
        <v>26</v>
      </c>
      <c r="B22" s="13">
        <f>PROVISIONALES!K22</f>
        <v>35880295.192918688</v>
      </c>
      <c r="C22" s="13">
        <f>DEFINITIVAS!K23</f>
        <v>35901849.593151607</v>
      </c>
      <c r="D22" s="16">
        <f t="shared" si="0"/>
        <v>21554.400232918561</v>
      </c>
      <c r="F22" s="11"/>
    </row>
    <row r="23" spans="1:6" x14ac:dyDescent="0.2">
      <c r="A23" s="3" t="s">
        <v>15</v>
      </c>
      <c r="B23" s="13">
        <f>PROVISIONALES!K23</f>
        <v>47433056.015690833</v>
      </c>
      <c r="C23" s="13">
        <f>DEFINITIVAS!K24</f>
        <v>47382648.667615511</v>
      </c>
      <c r="D23" s="16">
        <f t="shared" si="0"/>
        <v>-50407.348075322807</v>
      </c>
      <c r="F23" s="11"/>
    </row>
    <row r="24" spans="1:6" x14ac:dyDescent="0.2">
      <c r="A24" s="3" t="s">
        <v>16</v>
      </c>
      <c r="B24" s="13">
        <f>PROVISIONALES!K24</f>
        <v>135463896.14542225</v>
      </c>
      <c r="C24" s="13">
        <f>DEFINITIVAS!K25</f>
        <v>135086895.67645863</v>
      </c>
      <c r="D24" s="16">
        <f t="shared" si="0"/>
        <v>-377000.46896362305</v>
      </c>
      <c r="F24" s="11"/>
    </row>
    <row r="25" spans="1:6" x14ac:dyDescent="0.2">
      <c r="A25" s="3" t="s">
        <v>17</v>
      </c>
      <c r="B25" s="13">
        <f>PROVISIONALES!K25</f>
        <v>61247814.538801745</v>
      </c>
      <c r="C25" s="13">
        <f>DEFINITIVAS!K26</f>
        <v>61074766.059601784</v>
      </c>
      <c r="D25" s="16">
        <f t="shared" si="0"/>
        <v>-173048.47919996083</v>
      </c>
      <c r="F25" s="11"/>
    </row>
    <row r="26" spans="1:6" x14ac:dyDescent="0.2">
      <c r="A26" s="3" t="s">
        <v>18</v>
      </c>
      <c r="B26" s="13">
        <f>PROVISIONALES!K26</f>
        <v>616735450.23647654</v>
      </c>
      <c r="C26" s="13">
        <f>DEFINITIVAS!K27</f>
        <v>615619976.55872965</v>
      </c>
      <c r="D26" s="16">
        <f t="shared" si="0"/>
        <v>-1115473.677746892</v>
      </c>
      <c r="F26" s="11"/>
    </row>
    <row r="27" spans="1:6" x14ac:dyDescent="0.2">
      <c r="A27" s="3" t="s">
        <v>19</v>
      </c>
      <c r="B27" s="13">
        <f>PROVISIONALES!K27</f>
        <v>61436060.469439879</v>
      </c>
      <c r="C27" s="13">
        <f>DEFINITIVAS!K28</f>
        <v>61352592.756269276</v>
      </c>
      <c r="D27" s="16">
        <f t="shared" si="0"/>
        <v>-83467.713170602918</v>
      </c>
      <c r="F27" s="11"/>
    </row>
    <row r="28" spans="1:6" ht="15" thickBot="1" x14ac:dyDescent="0.25">
      <c r="A28" s="4" t="s">
        <v>20</v>
      </c>
      <c r="B28" s="14">
        <f>PROVISIONALES!K28</f>
        <v>54711443.13222035</v>
      </c>
      <c r="C28" s="14">
        <f>DEFINITIVAS!K29</f>
        <v>54494105.220165357</v>
      </c>
      <c r="D28" s="17">
        <f t="shared" si="0"/>
        <v>-217337.91205499321</v>
      </c>
      <c r="F28" s="11"/>
    </row>
    <row r="29" spans="1:6" ht="15.75" thickBot="1" x14ac:dyDescent="0.3">
      <c r="A29" s="69" t="s">
        <v>1</v>
      </c>
      <c r="B29" s="70">
        <f>SUM(B9:B28)</f>
        <v>1666013328.1500001</v>
      </c>
      <c r="C29" s="70">
        <f t="shared" ref="C29:D29" si="1">SUM(C9:C28)</f>
        <v>1662386357</v>
      </c>
      <c r="D29" s="71">
        <f t="shared" si="1"/>
        <v>-3626971.1499998644</v>
      </c>
      <c r="F29" s="11"/>
    </row>
    <row r="30" spans="1:6" ht="8.25" customHeight="1" x14ac:dyDescent="0.2">
      <c r="C30" s="8"/>
    </row>
    <row r="31" spans="1:6" ht="67.5" customHeight="1" x14ac:dyDescent="0.2">
      <c r="A31" s="89" t="s">
        <v>42</v>
      </c>
      <c r="B31" s="89"/>
      <c r="C31" s="89"/>
      <c r="D31" s="89"/>
    </row>
    <row r="32" spans="1:6" x14ac:dyDescent="0.2">
      <c r="A32" s="9"/>
      <c r="B32" s="10"/>
      <c r="C32" s="7"/>
    </row>
    <row r="33" spans="1:3" x14ac:dyDescent="0.2">
      <c r="A33" s="9" t="s">
        <v>38</v>
      </c>
      <c r="B33" s="10"/>
      <c r="C33" s="7"/>
    </row>
    <row r="34" spans="1:3" x14ac:dyDescent="0.2">
      <c r="B34" s="7"/>
      <c r="C34" s="7"/>
    </row>
    <row r="35" spans="1:3" x14ac:dyDescent="0.2">
      <c r="B35" s="7"/>
      <c r="C35" s="7"/>
    </row>
    <row r="36" spans="1:3" x14ac:dyDescent="0.2">
      <c r="B36" s="7"/>
    </row>
  </sheetData>
  <sortState ref="A10:D28">
    <sortCondition ref="A9"/>
  </sortState>
  <mergeCells count="9">
    <mergeCell ref="A31:D31"/>
    <mergeCell ref="A1:D1"/>
    <mergeCell ref="A2:D2"/>
    <mergeCell ref="A3:D3"/>
    <mergeCell ref="A5:D5"/>
    <mergeCell ref="B7:B8"/>
    <mergeCell ref="C7:C8"/>
    <mergeCell ref="D7:D8"/>
    <mergeCell ref="A7:A8"/>
  </mergeCells>
  <pageMargins left="0.57999999999999996" right="0.70866141732283472" top="0.43" bottom="0.41" header="0.31496062992125984" footer="0.31496062992125984"/>
  <pageSetup orientation="landscape"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PROVISIONALES</vt:lpstr>
      <vt:lpstr>DEFINITIVAS</vt:lpstr>
      <vt:lpstr>SALDO AJUSTES</vt:lpstr>
    </vt:vector>
  </TitlesOfParts>
  <Company>Toshiba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Anselmo Quiñones B</dc:creator>
  <cp:lastModifiedBy>Palmira González</cp:lastModifiedBy>
  <cp:lastPrinted>2017-06-13T21:23:37Z</cp:lastPrinted>
  <dcterms:created xsi:type="dcterms:W3CDTF">2015-06-09T18:03:51Z</dcterms:created>
  <dcterms:modified xsi:type="dcterms:W3CDTF">2017-06-30T17:02:05Z</dcterms:modified>
</cp:coreProperties>
</file>